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TJHickey\Desktop\ACCT\Week 5\"/>
    </mc:Choice>
  </mc:AlternateContent>
  <bookViews>
    <workbookView xWindow="0" yWindow="0" windowWidth="23040" windowHeight="8535"/>
  </bookViews>
  <sheets>
    <sheet name="R1" sheetId="19" r:id="rId1"/>
    <sheet name="R2" sheetId="20" r:id="rId2"/>
    <sheet name="R3" sheetId="21" r:id="rId3"/>
    <sheet name="R4" sheetId="22" r:id="rId4"/>
  </sheets>
  <definedNames>
    <definedName name="accounts">'R1'!$A$5:$A$22</definedName>
    <definedName name="amounts">'R1'!$M$4:$M$22</definedName>
  </definedNames>
  <calcPr calcId="152511"/>
  <extLst>
    <ext xmlns:mx="http://schemas.microsoft.com/office/mac/excel/2008/main" uri="http://schemas.microsoft.com/office/mac/excel/2008/main">
      <mx:ArchID Flags="2"/>
    </ext>
  </extLst>
</workbook>
</file>

<file path=xl/calcChain.xml><?xml version="1.0" encoding="utf-8"?>
<calcChain xmlns="http://schemas.openxmlformats.org/spreadsheetml/2006/main">
  <c r="F46" i="19" l="1"/>
  <c r="C8" i="19" s="1"/>
  <c r="F35" i="19"/>
  <c r="E15" i="19"/>
  <c r="F43" i="19"/>
  <c r="C5" i="19" s="1"/>
  <c r="F51" i="19"/>
  <c r="F53" i="19"/>
  <c r="E13" i="19" s="1"/>
  <c r="F52" i="19"/>
  <c r="E12" i="19" s="1"/>
  <c r="D55" i="19"/>
  <c r="E14" i="19" s="1"/>
  <c r="D48" i="19"/>
  <c r="E10" i="19" s="1"/>
  <c r="D47" i="19"/>
  <c r="C9" i="19" s="1"/>
  <c r="F45" i="19"/>
  <c r="C7" i="19" s="1"/>
  <c r="F44" i="19"/>
  <c r="C6" i="19" s="1"/>
  <c r="F38" i="19"/>
  <c r="C21" i="19" s="1"/>
  <c r="F25" i="19"/>
  <c r="E16" i="19" s="1"/>
  <c r="D30" i="19"/>
  <c r="C20" i="19" s="1"/>
  <c r="D29" i="19"/>
  <c r="C19" i="19" s="1"/>
  <c r="D28" i="19"/>
  <c r="C18" i="19" s="1"/>
  <c r="D27" i="19"/>
  <c r="C17" i="19" s="1"/>
  <c r="M22" i="19"/>
  <c r="L18" i="19"/>
  <c r="L19" i="19"/>
  <c r="L20" i="19"/>
  <c r="L21" i="19"/>
  <c r="L17" i="19"/>
  <c r="L11" i="19"/>
  <c r="L12" i="19"/>
  <c r="L13" i="19"/>
  <c r="L14" i="19"/>
  <c r="L15" i="19"/>
  <c r="L16" i="19"/>
  <c r="L10" i="19"/>
  <c r="L6" i="19"/>
  <c r="L7" i="19"/>
  <c r="L8" i="19"/>
  <c r="L9" i="19"/>
  <c r="L5" i="19"/>
  <c r="L22" i="19" s="1"/>
  <c r="F22" i="19"/>
  <c r="D22" i="19"/>
  <c r="F54" i="19" l="1"/>
  <c r="E11" i="19"/>
  <c r="F48" i="19"/>
  <c r="F49" i="19" s="1"/>
  <c r="F30" i="19"/>
  <c r="F31" i="19" s="1"/>
  <c r="F36" i="19" s="1"/>
  <c r="F37" i="19" s="1"/>
  <c r="F39" i="19" s="1"/>
  <c r="D56" i="19" s="1"/>
  <c r="F56" i="19" s="1"/>
  <c r="F57" i="19" l="1"/>
</calcChain>
</file>

<file path=xl/sharedStrings.xml><?xml version="1.0" encoding="utf-8"?>
<sst xmlns="http://schemas.openxmlformats.org/spreadsheetml/2006/main" count="184" uniqueCount="63">
  <si>
    <t>Accounts</t>
  </si>
  <si>
    <t>Debit</t>
  </si>
  <si>
    <t xml:space="preserve"> </t>
  </si>
  <si>
    <t>Credit</t>
  </si>
  <si>
    <t>Cash</t>
  </si>
  <si>
    <t>XYZ Company
Adjusted Trial Balance
For the Year Ending December 31, 20XX</t>
  </si>
  <si>
    <t>Accounts receivable</t>
  </si>
  <si>
    <t>Prepaid rent</t>
  </si>
  <si>
    <t>Land</t>
  </si>
  <si>
    <t>Building and equipment</t>
  </si>
  <si>
    <t>Accumulated depreciation</t>
  </si>
  <si>
    <t>Accounts payable</t>
  </si>
  <si>
    <t>Unearned revenue</t>
  </si>
  <si>
    <t>Notes payable</t>
  </si>
  <si>
    <t>Capital stock</t>
  </si>
  <si>
    <t>Retained earnings</t>
  </si>
  <si>
    <t>Revenues</t>
  </si>
  <si>
    <t>Wages expense</t>
  </si>
  <si>
    <t>Rent expense</t>
  </si>
  <si>
    <t>Depreciation expense</t>
  </si>
  <si>
    <t>Interest expense</t>
  </si>
  <si>
    <t>Dividends</t>
  </si>
  <si>
    <t>XYZ Company
Balance Sheet
December 31, 20XX</t>
  </si>
  <si>
    <t>Total assets</t>
  </si>
  <si>
    <t>Total liabilities</t>
  </si>
  <si>
    <t>Total liabilities and equity</t>
  </si>
  <si>
    <t>Less:</t>
  </si>
  <si>
    <t>(</t>
  </si>
  <si>
    <t>)</t>
  </si>
  <si>
    <t>XYZ Company
INCOME STATEMENT
For the Year Ending December 31, 20XX</t>
  </si>
  <si>
    <t>Net Income</t>
  </si>
  <si>
    <t>XYZ Company
STATEMENT OF RETAINED EARNINGS
For the Year Ending December 31, 20XX</t>
  </si>
  <si>
    <t>Net income</t>
  </si>
  <si>
    <t>Retained earnings, Dec. 31</t>
  </si>
  <si>
    <t>Retained earnings, Jan. 1</t>
  </si>
  <si>
    <t>√</t>
  </si>
  <si>
    <t>Examine the adjusted trial balance.  Then examine the shell financial statements that follow.  Select the boxed areas within the shell financial statements and use the drop-down pick list to determine which account logically would appear in the indicated location.  A correct selection will cause the  appropriate dollar amount to populate within the financial statements and place a check mark beside the item within the adjusted trial balance.  Continue until all amounts within the trial balance have been "checked off" and the financial statement totals have been shaded green.</t>
  </si>
  <si>
    <t>R2. Based on R1, prepare the closing journal entries.</t>
  </si>
  <si>
    <t>R3. Based on R1 and R2, prepare the post closing trial balance. Pay attention to the difference between this trial balance and the adjusted trial balance</t>
  </si>
  <si>
    <t/>
  </si>
  <si>
    <t>add</t>
  </si>
  <si>
    <t xml:space="preserve">accounts </t>
  </si>
  <si>
    <t xml:space="preserve">if </t>
  </si>
  <si>
    <t>necessary</t>
  </si>
  <si>
    <t>total</t>
  </si>
  <si>
    <t>a. Closing the revenue account</t>
  </si>
  <si>
    <t xml:space="preserve">Dr: </t>
  </si>
  <si>
    <t>Cr:</t>
  </si>
  <si>
    <t>Account name</t>
  </si>
  <si>
    <t>$amount</t>
  </si>
  <si>
    <t>b. Closing the expenses</t>
  </si>
  <si>
    <t>c. Closing the income summary account</t>
  </si>
  <si>
    <t>d. Closing the dividends account</t>
  </si>
  <si>
    <t xml:space="preserve">R4. </t>
  </si>
  <si>
    <t>Without reversing JE</t>
  </si>
  <si>
    <t>With Reversing JE</t>
  </si>
  <si>
    <t xml:space="preserve">Cr: </t>
  </si>
  <si>
    <t xml:space="preserve">Company ABC got a 10-year loan of $1000,000 from the bank on 7/1/2015. The annual interest rate is 4% and is paid every 7/1. Record the journal entries on the following dates i) without and ii) with reversing journal entries. </t>
  </si>
  <si>
    <t>* if there is no journal entry, just leave the JE empty.</t>
  </si>
  <si>
    <t>* Add as many rows or JEs as you need</t>
  </si>
  <si>
    <t>….</t>
  </si>
  <si>
    <t>…</t>
  </si>
  <si>
    <t>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</si>
</sst>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dd\-mmm\-yy;@"/>
    <numFmt numFmtId="165" formatCode="_(* #,##0_);_(* \(#,##0\);_(* &quot;-&quot;??_);_(@_)"/>
    <numFmt numFmtId="166" formatCode="_([$$-409]* #,##0_);_([$$-409]* \(#,##0\);_([$$-409]* &quot;-&quot;??_);_(@_)"/>
    <numFmt numFmtId="167" formatCode="_(&quot;$&quot;* #,##0_);_(&quot;$&quot;* \(#,##0\);_(&quot;$&quot;* &quot;-&quot;??_);_(@_)"/>
  </numFmts>
  <fonts count="27">
    <font>
      <sz val="10"/>
      <name val="Arial"/>
    </font>
    <font>
      <sz val="10"/>
      <name val="Arial"/>
    </font>
    <font>
      <sz val="8"/>
      <name val="Arial"/>
      <family val="2"/>
    </font>
    <font>
      <sz val="12"/>
      <color indexed="12"/>
      <name val="Arial"/>
      <family val="2"/>
    </font>
    <font>
      <sz val="10"/>
      <name val="Myriad Web Pro"/>
    </font>
    <font>
      <i/>
      <sz val="10"/>
      <name val="Myriad Web Pro"/>
    </font>
    <font>
      <sz val="10"/>
      <name val="Myriad Web Pro"/>
    </font>
    <font>
      <b/>
      <sz val="10"/>
      <color indexed="9"/>
      <name val="Myriad Web Pro"/>
    </font>
    <font>
      <sz val="10"/>
      <color indexed="16"/>
      <name val="Myriad Web Pro"/>
    </font>
    <font>
      <sz val="10"/>
      <name val="Myriad Pro"/>
      <family val="2"/>
    </font>
    <font>
      <sz val="12"/>
      <name val="Myriad Pro"/>
      <family val="2"/>
    </font>
    <font>
      <b/>
      <sz val="10"/>
      <name val="Myriad Web Pro"/>
    </font>
    <font>
      <b/>
      <sz val="12"/>
      <name val="Myriad Web Pro"/>
    </font>
    <font>
      <sz val="10"/>
      <name val="Arial"/>
    </font>
    <font>
      <b/>
      <u val="doubleAccounting"/>
      <sz val="10"/>
      <name val="Myriad Web Pro"/>
    </font>
    <font>
      <b/>
      <u val="singleAccounting"/>
      <sz val="10"/>
      <name val="Myriad Web Pro"/>
    </font>
    <font>
      <sz val="10"/>
      <color indexed="10"/>
      <name val="Myriad Web Pro"/>
    </font>
    <font>
      <sz val="10"/>
      <name val="Wingdings"/>
      <charset val="2"/>
    </font>
    <font>
      <b/>
      <sz val="10"/>
      <name val="Adobe Caslon Pro Bold"/>
      <family val="1"/>
    </font>
    <font>
      <b/>
      <sz val="16"/>
      <name val="Adobe Caslon Pro Bold"/>
      <family val="1"/>
    </font>
    <font>
      <b/>
      <sz val="10"/>
      <name val="Arial"/>
      <family val="2"/>
    </font>
    <font>
      <sz val="10"/>
      <name val="Arial"/>
      <family val="2"/>
    </font>
    <font>
      <sz val="10"/>
      <color rgb="FFFF0000"/>
      <name val="Arial"/>
      <family val="2"/>
    </font>
    <font>
      <i/>
      <sz val="10"/>
      <name val="Arial"/>
      <family val="2"/>
    </font>
    <font>
      <i/>
      <u/>
      <sz val="10"/>
      <name val="Arial"/>
      <family val="2"/>
    </font>
    <font>
      <b/>
      <i/>
      <u/>
      <sz val="10"/>
      <name val="Arial"/>
      <family val="2"/>
    </font>
    <font>
      <sz val="10"/>
      <color rgb="FFFFFF00"/>
      <name val="Arial"/>
      <family val="2"/>
    </font>
  </fonts>
  <fills count="15">
    <fill>
      <patternFill patternType="none"/>
    </fill>
    <fill>
      <patternFill patternType="gray125"/>
    </fill>
    <fill>
      <patternFill patternType="solid">
        <fgColor indexed="46"/>
        <bgColor indexed="64"/>
      </patternFill>
    </fill>
    <fill>
      <patternFill patternType="solid">
        <fgColor indexed="21"/>
        <bgColor indexed="64"/>
      </patternFill>
    </fill>
    <fill>
      <patternFill patternType="solid">
        <fgColor indexed="14"/>
        <bgColor indexed="64"/>
      </patternFill>
    </fill>
    <fill>
      <patternFill patternType="solid">
        <fgColor indexed="45"/>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40"/>
        <bgColor indexed="64"/>
      </patternFill>
    </fill>
    <fill>
      <patternFill patternType="solid">
        <fgColor indexed="44"/>
        <bgColor indexed="64"/>
      </patternFill>
    </fill>
    <fill>
      <patternFill patternType="solid">
        <fgColor theme="4" tint="0.79998168889431442"/>
        <bgColor indexed="64"/>
      </patternFill>
    </fill>
    <fill>
      <patternFill patternType="solid">
        <fgColor indexed="31"/>
        <bgColor indexed="64"/>
      </patternFill>
    </fill>
    <fill>
      <patternFill patternType="solid">
        <fgColor rgb="FFFFFF00"/>
        <bgColor indexed="64"/>
      </patternFill>
    </fill>
    <fill>
      <patternFill patternType="solid">
        <fgColor theme="2"/>
        <bgColor indexed="64"/>
      </patternFill>
    </fill>
  </fills>
  <borders count="1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10"/>
      </left>
      <right style="thin">
        <color indexed="10"/>
      </right>
      <top style="thin">
        <color indexed="10"/>
      </top>
      <bottom style="thin">
        <color indexed="10"/>
      </bottom>
      <diagonal/>
    </border>
    <border>
      <left style="hair">
        <color indexed="64"/>
      </left>
      <right style="hair">
        <color indexed="64"/>
      </right>
      <top style="hair">
        <color indexed="64"/>
      </top>
      <bottom style="hair">
        <color indexed="64"/>
      </bottom>
      <diagonal/>
    </border>
    <border>
      <left style="thin">
        <color indexed="53"/>
      </left>
      <right style="thin">
        <color indexed="53"/>
      </right>
      <top style="thin">
        <color indexed="53"/>
      </top>
      <bottom style="thin">
        <color indexed="53"/>
      </bottom>
      <diagonal/>
    </border>
    <border>
      <left/>
      <right style="hair">
        <color indexed="53"/>
      </right>
      <top style="hair">
        <color indexed="53"/>
      </top>
      <bottom style="hair">
        <color indexed="53"/>
      </bottom>
      <diagonal/>
    </border>
    <border>
      <left/>
      <right style="thin">
        <color indexed="53"/>
      </right>
      <top/>
      <bottom style="thin">
        <color indexed="53"/>
      </bottom>
      <diagonal/>
    </border>
    <border>
      <left/>
      <right style="hair">
        <color indexed="53"/>
      </right>
      <top/>
      <bottom style="hair">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5">
    <xf numFmtId="0" fontId="0" fillId="0" borderId="0"/>
    <xf numFmtId="0" fontId="6" fillId="2" borderId="0" applyNumberFormat="0" applyBorder="0" applyAlignment="0"/>
    <xf numFmtId="0" fontId="4" fillId="3" borderId="0"/>
    <xf numFmtId="0" fontId="7" fillId="3" borderId="0">
      <alignment horizontal="center" vertical="center"/>
    </xf>
    <xf numFmtId="3" fontId="4" fillId="4" borderId="1">
      <alignment horizontal="right" vertical="center" wrapText="1"/>
    </xf>
    <xf numFmtId="0" fontId="8" fillId="4" borderId="2">
      <alignment horizontal="left" vertical="center" wrapText="1"/>
    </xf>
    <xf numFmtId="0" fontId="8" fillId="4" borderId="0">
      <alignment horizontal="left" vertical="center" wrapText="1" indent="1"/>
    </xf>
    <xf numFmtId="3" fontId="9" fillId="4" borderId="3" applyNumberFormat="0" applyFont="0" applyAlignment="0">
      <alignment horizontal="center" vertical="center" wrapText="1"/>
    </xf>
    <xf numFmtId="16" fontId="4" fillId="4" borderId="0">
      <alignment horizontal="center" vertical="center" wrapText="1"/>
    </xf>
    <xf numFmtId="0" fontId="5" fillId="4" borderId="4">
      <alignment horizontal="justify" vertical="center" wrapText="1"/>
    </xf>
    <xf numFmtId="0" fontId="3" fillId="5" borderId="0" applyFont="0" applyAlignment="0">
      <alignment horizontal="center" vertical="center" wrapText="1"/>
    </xf>
    <xf numFmtId="0" fontId="7" fillId="5" borderId="3" applyAlignment="0">
      <alignment horizontal="center" vertical="center" wrapText="1"/>
    </xf>
    <xf numFmtId="164" fontId="10" fillId="6" borderId="5" applyNumberFormat="0" applyFont="0" applyFill="0" applyAlignment="0">
      <alignment horizontal="left" vertical="center" wrapText="1"/>
    </xf>
    <xf numFmtId="164" fontId="4" fillId="0" borderId="5" applyNumberFormat="0" applyFont="0" applyFill="0" applyAlignment="0">
      <alignment horizontal="center" vertical="center" wrapText="1"/>
    </xf>
    <xf numFmtId="164" fontId="4" fillId="7" borderId="6" applyNumberFormat="0" applyBorder="0" applyAlignment="0">
      <alignment horizontal="left" vertical="center" wrapText="1"/>
    </xf>
    <xf numFmtId="0" fontId="7" fillId="8" borderId="7" applyAlignment="0">
      <alignment vertical="center"/>
    </xf>
    <xf numFmtId="0" fontId="1" fillId="8" borderId="0">
      <alignment vertical="center"/>
    </xf>
    <xf numFmtId="164" fontId="4" fillId="6" borderId="8" applyNumberFormat="0" applyBorder="0" applyAlignment="0">
      <alignment horizontal="left" vertical="center" wrapText="1"/>
    </xf>
    <xf numFmtId="0" fontId="4" fillId="4" borderId="0" applyFill="0">
      <alignment horizontal="justify" vertical="top" wrapText="1"/>
    </xf>
    <xf numFmtId="0" fontId="8" fillId="0" borderId="0">
      <alignment horizontal="justify" vertical="top" wrapText="1"/>
    </xf>
    <xf numFmtId="0" fontId="10" fillId="0" borderId="0">
      <alignment horizontal="left" vertical="center" wrapText="1"/>
    </xf>
    <xf numFmtId="0" fontId="4" fillId="9" borderId="0" applyNumberFormat="0" applyAlignment="0">
      <alignment vertical="center"/>
    </xf>
    <xf numFmtId="0" fontId="7" fillId="10" borderId="0" applyNumberFormat="0" applyAlignment="0"/>
    <xf numFmtId="43" fontId="13" fillId="0" borderId="0" applyFont="0" applyFill="0" applyBorder="0" applyAlignment="0" applyProtection="0"/>
    <xf numFmtId="44" fontId="13" fillId="0" borderId="0" applyFont="0" applyFill="0" applyBorder="0" applyAlignment="0" applyProtection="0"/>
  </cellStyleXfs>
  <cellXfs count="85">
    <xf numFmtId="0" fontId="0" fillId="0" borderId="0" xfId="0"/>
    <xf numFmtId="0" fontId="4" fillId="0" borderId="0" xfId="0" applyFont="1"/>
    <xf numFmtId="0" fontId="4" fillId="11" borderId="0" xfId="0" applyFont="1" applyFill="1"/>
    <xf numFmtId="0" fontId="4" fillId="11" borderId="0" xfId="0" applyFont="1" applyFill="1" applyAlignment="1">
      <alignment vertical="top"/>
    </xf>
    <xf numFmtId="0" fontId="4" fillId="0" borderId="0" xfId="0" applyFont="1" applyFill="1"/>
    <xf numFmtId="0" fontId="4" fillId="0" borderId="0" xfId="0" applyFont="1" applyFill="1" applyProtection="1">
      <protection hidden="1"/>
    </xf>
    <xf numFmtId="41" fontId="11" fillId="11" borderId="0" xfId="18" applyNumberFormat="1" applyFont="1" applyFill="1" applyBorder="1" applyAlignment="1" applyProtection="1">
      <alignment vertical="center"/>
      <protection hidden="1"/>
    </xf>
    <xf numFmtId="43" fontId="11" fillId="0" borderId="0" xfId="18" applyNumberFormat="1" applyFont="1" applyFill="1" applyBorder="1" applyAlignment="1" applyProtection="1">
      <alignment horizontal="center" vertical="center"/>
      <protection hidden="1"/>
    </xf>
    <xf numFmtId="0" fontId="12" fillId="0" borderId="0" xfId="18" applyFont="1" applyFill="1" applyAlignment="1" applyProtection="1">
      <alignment horizontal="center" vertical="center" wrapText="1"/>
      <protection hidden="1"/>
    </xf>
    <xf numFmtId="0" fontId="4" fillId="0" borderId="0" xfId="0" applyFont="1" applyFill="1" applyAlignment="1" applyProtection="1">
      <alignment vertical="top"/>
      <protection hidden="1"/>
    </xf>
    <xf numFmtId="0" fontId="4" fillId="0" borderId="0" xfId="0" applyFont="1" applyFill="1" applyAlignment="1" applyProtection="1">
      <alignment vertical="center"/>
      <protection hidden="1"/>
    </xf>
    <xf numFmtId="41" fontId="11" fillId="0" borderId="0" xfId="18" applyNumberFormat="1" applyFont="1" applyFill="1" applyBorder="1" applyAlignment="1" applyProtection="1">
      <alignment vertical="center"/>
      <protection hidden="1"/>
    </xf>
    <xf numFmtId="42" fontId="11" fillId="0" borderId="0" xfId="18" applyNumberFormat="1" applyFont="1" applyFill="1" applyBorder="1" applyAlignment="1" applyProtection="1">
      <alignment vertical="center"/>
      <protection hidden="1"/>
    </xf>
    <xf numFmtId="43" fontId="11" fillId="0" borderId="0" xfId="18" applyNumberFormat="1" applyFont="1" applyFill="1" applyBorder="1" applyAlignment="1" applyProtection="1">
      <alignment vertical="center"/>
      <protection hidden="1"/>
    </xf>
    <xf numFmtId="42" fontId="11" fillId="11" borderId="0" xfId="18" applyNumberFormat="1" applyFont="1" applyFill="1" applyBorder="1" applyAlignment="1" applyProtection="1">
      <alignment vertical="center"/>
      <protection hidden="1"/>
    </xf>
    <xf numFmtId="41" fontId="15" fillId="0" borderId="0" xfId="18" applyNumberFormat="1" applyFont="1" applyFill="1" applyBorder="1" applyAlignment="1" applyProtection="1">
      <alignment vertical="center"/>
      <protection hidden="1"/>
    </xf>
    <xf numFmtId="42" fontId="14" fillId="11" borderId="0" xfId="18" applyNumberFormat="1" applyFont="1" applyFill="1" applyBorder="1" applyAlignment="1" applyProtection="1">
      <alignment vertical="center"/>
      <protection hidden="1"/>
    </xf>
    <xf numFmtId="43" fontId="11" fillId="0" borderId="0" xfId="0" applyNumberFormat="1" applyFont="1" applyBorder="1" applyAlignment="1" applyProtection="1">
      <alignment vertical="center"/>
      <protection hidden="1"/>
    </xf>
    <xf numFmtId="166" fontId="14" fillId="0" borderId="0" xfId="18" applyNumberFormat="1" applyFont="1" applyFill="1" applyBorder="1" applyAlignment="1" applyProtection="1">
      <alignment vertical="center"/>
      <protection hidden="1"/>
    </xf>
    <xf numFmtId="0" fontId="11" fillId="11" borderId="0" xfId="18" applyNumberFormat="1" applyFont="1" applyFill="1" applyBorder="1" applyAlignment="1" applyProtection="1">
      <alignment horizontal="left" vertical="center" indent="1"/>
      <protection hidden="1"/>
    </xf>
    <xf numFmtId="42" fontId="14" fillId="0" borderId="0" xfId="18" applyNumberFormat="1" applyFont="1" applyFill="1" applyBorder="1" applyAlignment="1" applyProtection="1">
      <alignment vertical="center"/>
      <protection hidden="1"/>
    </xf>
    <xf numFmtId="0" fontId="11" fillId="0" borderId="0" xfId="18" applyNumberFormat="1" applyFont="1" applyFill="1" applyBorder="1" applyAlignment="1" applyProtection="1">
      <alignment horizontal="left" vertical="center" indent="2"/>
      <protection hidden="1"/>
    </xf>
    <xf numFmtId="41" fontId="15" fillId="11" borderId="0" xfId="18" applyNumberFormat="1" applyFont="1" applyFill="1" applyBorder="1" applyAlignment="1" applyProtection="1">
      <alignment vertical="center"/>
      <protection hidden="1"/>
    </xf>
    <xf numFmtId="0" fontId="12" fillId="11" borderId="13" xfId="0" applyFont="1" applyFill="1" applyBorder="1" applyAlignment="1" applyProtection="1">
      <alignment horizontal="center" vertical="center" wrapText="1"/>
      <protection hidden="1"/>
    </xf>
    <xf numFmtId="0" fontId="12" fillId="11" borderId="12" xfId="0" applyFont="1" applyFill="1" applyBorder="1" applyAlignment="1" applyProtection="1">
      <alignment horizontal="center" vertical="center" wrapText="1"/>
      <protection hidden="1"/>
    </xf>
    <xf numFmtId="0" fontId="11" fillId="11" borderId="0" xfId="18" applyNumberFormat="1" applyFont="1" applyFill="1" applyBorder="1" applyAlignment="1" applyProtection="1">
      <alignment vertical="center"/>
      <protection hidden="1"/>
    </xf>
    <xf numFmtId="0" fontId="11" fillId="11" borderId="15" xfId="18" applyNumberFormat="1" applyFont="1" applyFill="1" applyBorder="1" applyAlignment="1" applyProtection="1">
      <alignment horizontal="center" vertical="center"/>
      <protection hidden="1"/>
    </xf>
    <xf numFmtId="0" fontId="11" fillId="11" borderId="0" xfId="18" applyNumberFormat="1" applyFont="1" applyFill="1" applyBorder="1" applyAlignment="1" applyProtection="1">
      <alignment horizontal="left" vertical="center"/>
      <protection hidden="1"/>
    </xf>
    <xf numFmtId="41" fontId="11" fillId="11" borderId="0" xfId="18" applyNumberFormat="1" applyFont="1" applyFill="1" applyBorder="1" applyAlignment="1" applyProtection="1">
      <alignment horizontal="left" vertical="center"/>
      <protection hidden="1"/>
    </xf>
    <xf numFmtId="166" fontId="11" fillId="11" borderId="0" xfId="18" applyNumberFormat="1" applyFont="1" applyFill="1" applyBorder="1" applyAlignment="1" applyProtection="1">
      <alignment vertical="center"/>
      <protection hidden="1"/>
    </xf>
    <xf numFmtId="42" fontId="11" fillId="0" borderId="11" xfId="18" applyNumberFormat="1" applyFont="1" applyFill="1" applyBorder="1" applyAlignment="1" applyProtection="1">
      <alignment vertical="center"/>
      <protection hidden="1"/>
    </xf>
    <xf numFmtId="167" fontId="11" fillId="0" borderId="0" xfId="24" applyNumberFormat="1" applyFont="1" applyFill="1" applyBorder="1" applyAlignment="1" applyProtection="1">
      <alignment vertical="center"/>
      <protection hidden="1"/>
    </xf>
    <xf numFmtId="41" fontId="11" fillId="0" borderId="0" xfId="24" applyNumberFormat="1" applyFont="1" applyFill="1" applyBorder="1" applyAlignment="1" applyProtection="1">
      <alignment vertical="center"/>
      <protection hidden="1"/>
    </xf>
    <xf numFmtId="166" fontId="11" fillId="0" borderId="0" xfId="24" applyNumberFormat="1" applyFont="1" applyFill="1" applyBorder="1" applyAlignment="1" applyProtection="1">
      <alignment vertical="center"/>
      <protection hidden="1"/>
    </xf>
    <xf numFmtId="41" fontId="15" fillId="11" borderId="0" xfId="24" applyNumberFormat="1" applyFont="1" applyFill="1" applyBorder="1" applyAlignment="1" applyProtection="1">
      <alignment vertical="center"/>
      <protection hidden="1"/>
    </xf>
    <xf numFmtId="41" fontId="15" fillId="0" borderId="0" xfId="24" applyNumberFormat="1" applyFont="1" applyFill="1" applyBorder="1" applyAlignment="1" applyProtection="1">
      <alignment vertical="center"/>
      <protection hidden="1"/>
    </xf>
    <xf numFmtId="0" fontId="4" fillId="0" borderId="0" xfId="0" applyFont="1" applyProtection="1">
      <protection hidden="1"/>
    </xf>
    <xf numFmtId="165" fontId="4" fillId="0" borderId="0" xfId="23" applyNumberFormat="1" applyFont="1" applyFill="1" applyProtection="1">
      <protection hidden="1"/>
    </xf>
    <xf numFmtId="0" fontId="11" fillId="0" borderId="0" xfId="0" applyFont="1" applyFill="1" applyAlignment="1" applyProtection="1">
      <alignment horizontal="left" vertical="center"/>
      <protection hidden="1"/>
    </xf>
    <xf numFmtId="0" fontId="11" fillId="0" borderId="0" xfId="0" applyNumberFormat="1" applyFont="1" applyFill="1" applyAlignment="1" applyProtection="1">
      <alignment horizontal="left" vertical="center"/>
      <protection hidden="1"/>
    </xf>
    <xf numFmtId="41" fontId="4" fillId="0" borderId="0" xfId="0" applyNumberFormat="1" applyFont="1" applyFill="1" applyAlignment="1" applyProtection="1">
      <alignment vertical="top"/>
      <protection hidden="1"/>
    </xf>
    <xf numFmtId="165" fontId="4" fillId="0" borderId="0" xfId="0" applyNumberFormat="1" applyFont="1" applyFill="1" applyAlignment="1" applyProtection="1">
      <alignment vertical="top"/>
      <protection hidden="1"/>
    </xf>
    <xf numFmtId="0" fontId="11" fillId="0" borderId="0" xfId="0" applyFont="1" applyFill="1" applyBorder="1" applyAlignment="1" applyProtection="1">
      <alignment horizontal="left" vertical="center"/>
      <protection hidden="1"/>
    </xf>
    <xf numFmtId="0" fontId="11" fillId="0" borderId="0" xfId="0" applyNumberFormat="1" applyFont="1" applyFill="1" applyBorder="1" applyAlignment="1" applyProtection="1">
      <alignment horizontal="left" vertical="center"/>
      <protection hidden="1"/>
    </xf>
    <xf numFmtId="0" fontId="11" fillId="0" borderId="15" xfId="0" applyNumberFormat="1" applyFont="1" applyFill="1" applyBorder="1" applyAlignment="1" applyProtection="1">
      <alignment horizontal="left" vertical="center"/>
      <protection hidden="1"/>
    </xf>
    <xf numFmtId="0" fontId="11" fillId="0" borderId="0" xfId="0" applyNumberFormat="1" applyFont="1" applyFill="1" applyAlignment="1" applyProtection="1">
      <alignment horizontal="left" vertical="center" indent="2"/>
      <protection hidden="1"/>
    </xf>
    <xf numFmtId="0" fontId="11" fillId="0" borderId="0" xfId="0" applyNumberFormat="1" applyFont="1" applyFill="1" applyBorder="1" applyAlignment="1" applyProtection="1">
      <alignment vertical="center"/>
      <protection hidden="1"/>
    </xf>
    <xf numFmtId="165" fontId="4" fillId="0" borderId="0" xfId="23" applyNumberFormat="1" applyFont="1" applyFill="1" applyAlignment="1" applyProtection="1">
      <alignment vertical="top"/>
      <protection hidden="1"/>
    </xf>
    <xf numFmtId="165" fontId="16" fillId="0" borderId="0" xfId="23" applyNumberFormat="1" applyFont="1" applyFill="1" applyAlignment="1" applyProtection="1">
      <alignment vertical="top"/>
      <protection hidden="1"/>
    </xf>
    <xf numFmtId="165" fontId="4" fillId="0" borderId="0" xfId="23" applyNumberFormat="1" applyFont="1" applyFill="1" applyProtection="1">
      <protection locked="0" hidden="1"/>
    </xf>
    <xf numFmtId="0" fontId="11" fillId="11" borderId="14" xfId="18" applyNumberFormat="1" applyFont="1" applyFill="1" applyBorder="1" applyAlignment="1" applyProtection="1">
      <alignment vertical="center"/>
      <protection locked="0" hidden="1"/>
    </xf>
    <xf numFmtId="0" fontId="17" fillId="0" borderId="0" xfId="0" applyFont="1"/>
    <xf numFmtId="0" fontId="19" fillId="0" borderId="0" xfId="0" applyFont="1" applyAlignment="1">
      <alignment horizontal="center" vertical="center"/>
    </xf>
    <xf numFmtId="0" fontId="18" fillId="0" borderId="0" xfId="0" applyFont="1" applyFill="1" applyAlignment="1" applyProtection="1">
      <alignment horizontal="center"/>
      <protection hidden="1"/>
    </xf>
    <xf numFmtId="0" fontId="18" fillId="11" borderId="0" xfId="18" applyNumberFormat="1" applyFont="1" applyFill="1" applyBorder="1" applyAlignment="1" applyProtection="1">
      <alignment horizontal="center"/>
      <protection hidden="1"/>
    </xf>
    <xf numFmtId="0" fontId="20" fillId="0" borderId="0" xfId="0" applyFont="1"/>
    <xf numFmtId="0" fontId="7" fillId="10" borderId="0" xfId="22"/>
    <xf numFmtId="0" fontId="21" fillId="0" borderId="0" xfId="0" applyFont="1"/>
    <xf numFmtId="0" fontId="22" fillId="0" borderId="0" xfId="0" applyFont="1"/>
    <xf numFmtId="0" fontId="23" fillId="0" borderId="0" xfId="0" applyFont="1"/>
    <xf numFmtId="0" fontId="0" fillId="13" borderId="0" xfId="0" applyFill="1"/>
    <xf numFmtId="0" fontId="0" fillId="14" borderId="0" xfId="0" applyFill="1"/>
    <xf numFmtId="0" fontId="24" fillId="0" borderId="0" xfId="0" applyFont="1"/>
    <xf numFmtId="0" fontId="25" fillId="0" borderId="0" xfId="0" applyFont="1"/>
    <xf numFmtId="0" fontId="26" fillId="13" borderId="0" xfId="0" applyFont="1" applyFill="1"/>
    <xf numFmtId="14" fontId="0" fillId="0" borderId="0" xfId="0" applyNumberFormat="1"/>
    <xf numFmtId="0" fontId="12" fillId="12" borderId="0" xfId="0" applyFont="1" applyFill="1" applyBorder="1" applyAlignment="1" applyProtection="1">
      <alignment horizontal="center" vertical="center" wrapText="1"/>
      <protection hidden="1"/>
    </xf>
    <xf numFmtId="0" fontId="12" fillId="12" borderId="0" xfId="18" applyFont="1" applyFill="1" applyAlignment="1" applyProtection="1">
      <alignment horizontal="center" vertical="center" wrapText="1"/>
      <protection hidden="1"/>
    </xf>
    <xf numFmtId="0" fontId="12" fillId="12" borderId="9" xfId="0" applyFont="1" applyFill="1" applyBorder="1" applyAlignment="1" applyProtection="1">
      <alignment horizontal="center" vertical="center" wrapText="1"/>
      <protection hidden="1"/>
    </xf>
    <xf numFmtId="0" fontId="12" fillId="12" borderId="14" xfId="0" applyFont="1" applyFill="1" applyBorder="1" applyAlignment="1" applyProtection="1">
      <alignment horizontal="center" vertical="center" wrapText="1"/>
      <protection hidden="1"/>
    </xf>
    <xf numFmtId="0" fontId="12" fillId="12" borderId="13" xfId="0" applyFont="1" applyFill="1" applyBorder="1" applyAlignment="1" applyProtection="1">
      <alignment horizontal="center" vertical="center" wrapText="1"/>
      <protection hidden="1"/>
    </xf>
    <xf numFmtId="0" fontId="11" fillId="0" borderId="16" xfId="0" applyFont="1" applyFill="1" applyBorder="1" applyAlignment="1" applyProtection="1">
      <alignment horizontal="left" vertical="center"/>
      <protection locked="0" hidden="1"/>
    </xf>
    <xf numFmtId="0" fontId="11" fillId="0" borderId="10" xfId="0" applyNumberFormat="1" applyFont="1" applyFill="1" applyBorder="1" applyAlignment="1" applyProtection="1">
      <alignment horizontal="left" vertical="center"/>
      <protection locked="0" hidden="1"/>
    </xf>
    <xf numFmtId="0" fontId="11" fillId="0" borderId="10" xfId="0" applyNumberFormat="1" applyFont="1" applyFill="1" applyBorder="1" applyAlignment="1" applyProtection="1">
      <alignment vertical="center"/>
      <protection locked="0" hidden="1"/>
    </xf>
    <xf numFmtId="0" fontId="11" fillId="12" borderId="10" xfId="18" applyNumberFormat="1" applyFont="1" applyFill="1" applyBorder="1" applyAlignment="1" applyProtection="1">
      <alignment horizontal="left" vertical="center"/>
      <protection locked="0" hidden="1"/>
    </xf>
    <xf numFmtId="0" fontId="11" fillId="0" borderId="14" xfId="0" applyNumberFormat="1" applyFont="1" applyFill="1" applyBorder="1" applyAlignment="1" applyProtection="1">
      <alignment horizontal="left" vertical="center"/>
      <protection locked="0" hidden="1"/>
    </xf>
    <xf numFmtId="0" fontId="11" fillId="12" borderId="9" xfId="18" applyNumberFormat="1" applyFont="1" applyFill="1" applyBorder="1" applyAlignment="1" applyProtection="1">
      <alignment horizontal="left" vertical="center" indent="2"/>
      <protection hidden="1"/>
    </xf>
    <xf numFmtId="0" fontId="11" fillId="12" borderId="0" xfId="18" applyNumberFormat="1" applyFont="1" applyFill="1" applyBorder="1" applyAlignment="1" applyProtection="1">
      <alignment vertical="center"/>
      <protection hidden="1"/>
    </xf>
    <xf numFmtId="0" fontId="11" fillId="0" borderId="10" xfId="0" applyFont="1" applyFill="1" applyBorder="1" applyAlignment="1" applyProtection="1">
      <alignment horizontal="left" vertical="center"/>
      <protection locked="0" hidden="1"/>
    </xf>
    <xf numFmtId="0" fontId="11" fillId="12" borderId="0" xfId="18" applyNumberFormat="1" applyFont="1" applyFill="1" applyBorder="1" applyAlignment="1" applyProtection="1">
      <alignment horizontal="left" vertical="center"/>
      <protection hidden="1"/>
    </xf>
    <xf numFmtId="0" fontId="11" fillId="0" borderId="14" xfId="0" applyFont="1" applyFill="1" applyBorder="1" applyAlignment="1" applyProtection="1">
      <alignment horizontal="left" vertical="center"/>
      <protection locked="0" hidden="1"/>
    </xf>
    <xf numFmtId="0" fontId="11" fillId="0" borderId="12" xfId="0" applyFont="1" applyFill="1" applyBorder="1" applyAlignment="1" applyProtection="1">
      <alignment horizontal="left" vertical="center"/>
      <protection locked="0" hidden="1"/>
    </xf>
    <xf numFmtId="0" fontId="11" fillId="0" borderId="0" xfId="0" applyNumberFormat="1" applyFont="1" applyFill="1" applyBorder="1" applyAlignment="1" applyProtection="1">
      <alignment horizontal="left" vertical="center"/>
      <protection hidden="1"/>
    </xf>
    <xf numFmtId="0" fontId="11" fillId="12" borderId="10" xfId="18" applyNumberFormat="1" applyFont="1" applyFill="1" applyBorder="1" applyAlignment="1" applyProtection="1">
      <alignment vertical="center"/>
      <protection locked="0" hidden="1"/>
    </xf>
    <xf numFmtId="0" fontId="25" fillId="0" borderId="0" xfId="0" applyFont="1" applyAlignment="1">
      <alignment horizontal="center"/>
    </xf>
  </cellXfs>
  <cellStyles count="25">
    <cellStyle name="bsbody" xfId="1"/>
    <cellStyle name="bsfoot" xfId="2"/>
    <cellStyle name="bshead" xfId="3"/>
    <cellStyle name="Comma" xfId="23" builtinId="3"/>
    <cellStyle name="Currency" xfId="24" builtinId="4"/>
    <cellStyle name="GenJour#" xfId="4"/>
    <cellStyle name="GenJour1" xfId="5"/>
    <cellStyle name="GenJour2" xfId="6"/>
    <cellStyle name="GenJourBody" xfId="7"/>
    <cellStyle name="GenJourDate" xfId="8"/>
    <cellStyle name="GenJourDes" xfId="9"/>
    <cellStyle name="GenJourFoot" xfId="10"/>
    <cellStyle name="GenJourHead" xfId="11"/>
    <cellStyle name="LedgBody" xfId="12"/>
    <cellStyle name="ledgerwkbk" xfId="13"/>
    <cellStyle name="LedgGreen" xfId="14"/>
    <cellStyle name="LedgHead" xfId="15"/>
    <cellStyle name="LedgSide" xfId="16"/>
    <cellStyle name="LedgYellow" xfId="17"/>
    <cellStyle name="Normal" xfId="0" builtinId="0"/>
    <cellStyle name="POA" xfId="18"/>
    <cellStyle name="POAanswer" xfId="19"/>
    <cellStyle name="POAhead" xfId="20"/>
    <cellStyle name="trialbody" xfId="21"/>
    <cellStyle name="trialhead" xfId="22"/>
  </cellStyles>
  <dxfs count="5">
    <dxf>
      <fill>
        <patternFill>
          <bgColor rgb="FF00FF00"/>
        </patternFill>
      </fill>
    </dxf>
    <dxf>
      <fill>
        <patternFill>
          <bgColor rgb="FF00FF00"/>
        </patternFill>
      </fill>
    </dxf>
    <dxf>
      <fill>
        <patternFill>
          <bgColor rgb="FF00FF00"/>
        </patternFill>
      </fill>
    </dxf>
    <dxf>
      <fill>
        <patternFill>
          <bgColor rgb="FF00FF00"/>
        </patternFill>
      </fill>
    </dxf>
    <dxf>
      <fill>
        <patternFill>
          <bgColor theme="4" tint="0.79998168889431442"/>
        </patternFill>
      </fill>
    </dxf>
  </dxfs>
  <tableStyles count="1" defaultTableStyle="TableStyleMedium9">
    <tableStyle name="Table Style 1" pivot="0" count="1">
      <tableStyleElement type="firstRow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F6F7F5"/>
      <rgbColor rgb="00FCF0E7"/>
      <rgbColor rgb="003366FF"/>
      <rgbColor rgb="0033CCCC"/>
      <rgbColor rgb="0099CC00"/>
      <rgbColor rgb="00AD4929"/>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DCE6F1"/>
      <color rgb="FFFAA892"/>
      <color rgb="FFFF6969"/>
      <color rgb="FF00FF64"/>
      <color rgb="FFAEF280"/>
      <color rgb="FFE6F0FB"/>
      <color rgb="FFFF0000"/>
      <color rgb="FFF97B2D"/>
      <color rgb="FF9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tabSelected="1" workbookViewId="0">
      <selection activeCell="A51" sqref="A51:B51"/>
    </sheetView>
  </sheetViews>
  <sheetFormatPr defaultColWidth="0" defaultRowHeight="12.75" zeroHeight="1"/>
  <cols>
    <col min="1" max="1" width="6.42578125" style="1" customWidth="1"/>
    <col min="2" max="2" width="31.7109375" style="1" customWidth="1"/>
    <col min="3" max="3" width="2.7109375" style="1" customWidth="1"/>
    <col min="4" max="4" width="11.7109375" style="1" customWidth="1"/>
    <col min="5" max="5" width="3.140625" style="1" customWidth="1"/>
    <col min="6" max="6" width="11.7109375" style="1" customWidth="1"/>
    <col min="7" max="7" width="3.7109375" style="1" hidden="1" customWidth="1"/>
    <col min="8" max="8" width="3.42578125" style="1" hidden="1" customWidth="1"/>
    <col min="9" max="9" width="5.140625" style="1" hidden="1" customWidth="1"/>
    <col min="10" max="10" width="3.7109375" style="1" hidden="1" customWidth="1"/>
    <col min="11" max="11" width="8.7109375" style="1" hidden="1" customWidth="1"/>
    <col min="12" max="13" width="12.140625" style="1" hidden="1" customWidth="1"/>
    <col min="14" max="30" width="0" style="1" hidden="1" customWidth="1"/>
    <col min="31" max="16384" width="8.7109375" style="1" hidden="1"/>
  </cols>
  <sheetData>
    <row r="1" spans="1:28" s="2" customFormat="1" ht="204" customHeight="1">
      <c r="A1" s="67" t="s">
        <v>36</v>
      </c>
      <c r="B1" s="67"/>
      <c r="C1" s="67"/>
      <c r="D1" s="67"/>
      <c r="E1" s="67"/>
      <c r="F1" s="67"/>
      <c r="G1" s="5"/>
      <c r="H1" s="5"/>
      <c r="I1" s="5"/>
      <c r="J1" s="5"/>
      <c r="K1" s="5"/>
      <c r="L1" s="36"/>
      <c r="M1" s="5"/>
      <c r="N1" s="36"/>
      <c r="O1" s="36"/>
      <c r="P1" s="36"/>
      <c r="Q1" s="36"/>
      <c r="R1" s="1"/>
      <c r="S1" s="1"/>
      <c r="T1" s="1"/>
      <c r="U1" s="1"/>
      <c r="V1" s="1"/>
      <c r="W1" s="1"/>
      <c r="X1" s="1"/>
      <c r="Y1" s="1"/>
      <c r="Z1" s="1"/>
      <c r="AA1" s="1"/>
      <c r="AB1" s="1"/>
    </row>
    <row r="2" spans="1:28" s="4" customFormat="1" ht="24" customHeight="1">
      <c r="A2" s="8"/>
      <c r="B2" s="8"/>
      <c r="C2" s="8"/>
      <c r="D2" s="8"/>
      <c r="E2" s="8"/>
      <c r="F2" s="8"/>
      <c r="G2" s="5"/>
      <c r="H2" s="5"/>
      <c r="I2" s="5"/>
      <c r="J2" s="5"/>
      <c r="K2" s="5"/>
      <c r="L2" s="36"/>
      <c r="M2" s="5"/>
      <c r="N2" s="5"/>
      <c r="O2" s="36"/>
      <c r="P2" s="36"/>
      <c r="Q2" s="36"/>
      <c r="R2" s="1"/>
      <c r="S2" s="1"/>
      <c r="T2" s="1"/>
      <c r="U2" s="1"/>
      <c r="V2" s="1"/>
      <c r="W2" s="1"/>
      <c r="X2" s="1"/>
      <c r="Y2" s="1"/>
      <c r="Z2" s="1"/>
      <c r="AA2" s="1"/>
      <c r="AB2" s="1"/>
    </row>
    <row r="3" spans="1:28" s="3" customFormat="1" ht="57" customHeight="1">
      <c r="A3" s="66" t="s">
        <v>5</v>
      </c>
      <c r="B3" s="66"/>
      <c r="C3" s="66"/>
      <c r="D3" s="66"/>
      <c r="E3" s="66"/>
      <c r="F3" s="66"/>
      <c r="G3" s="9"/>
      <c r="H3" s="9"/>
      <c r="I3" s="9"/>
      <c r="J3" s="9"/>
      <c r="K3" s="9"/>
      <c r="L3" s="36"/>
      <c r="M3" s="9"/>
      <c r="N3" s="9"/>
      <c r="O3" s="36"/>
      <c r="P3" s="36"/>
      <c r="Q3" s="36"/>
      <c r="R3" s="1"/>
      <c r="S3" s="1"/>
      <c r="T3" s="1"/>
      <c r="U3" s="1"/>
      <c r="V3" s="1"/>
      <c r="W3" s="1"/>
      <c r="X3" s="1"/>
      <c r="Y3" s="1"/>
      <c r="Z3" s="1"/>
      <c r="AA3" s="1"/>
      <c r="AB3" s="1"/>
    </row>
    <row r="4" spans="1:28" s="3" customFormat="1" ht="27" customHeight="1">
      <c r="A4" s="69" t="s">
        <v>0</v>
      </c>
      <c r="B4" s="70"/>
      <c r="C4" s="70"/>
      <c r="D4" s="23" t="s">
        <v>1</v>
      </c>
      <c r="E4" s="23" t="s">
        <v>2</v>
      </c>
      <c r="F4" s="24" t="s">
        <v>3</v>
      </c>
      <c r="G4" s="9"/>
      <c r="H4" s="9"/>
      <c r="I4" s="9"/>
      <c r="J4" s="9"/>
      <c r="K4" s="9"/>
      <c r="L4" s="36">
        <v>0</v>
      </c>
      <c r="M4" s="37">
        <v>0</v>
      </c>
      <c r="N4" s="37"/>
      <c r="O4" s="36"/>
      <c r="P4" s="36"/>
      <c r="Q4" s="36"/>
      <c r="R4" s="1"/>
      <c r="S4" s="1"/>
      <c r="T4" s="1"/>
      <c r="U4" s="1"/>
      <c r="V4" s="1"/>
      <c r="W4" s="1"/>
      <c r="X4" s="1"/>
      <c r="Y4" s="1"/>
      <c r="Z4" s="1"/>
      <c r="AA4" s="1"/>
      <c r="AB4" s="1"/>
    </row>
    <row r="5" spans="1:28" ht="24" customHeight="1">
      <c r="A5" s="38" t="s">
        <v>4</v>
      </c>
      <c r="B5" s="38"/>
      <c r="C5" s="53" t="str">
        <f>IF(F43=150000,"√","")</f>
        <v>√</v>
      </c>
      <c r="D5" s="12">
        <v>150000</v>
      </c>
      <c r="E5" s="17"/>
      <c r="F5" s="13" t="s">
        <v>2</v>
      </c>
      <c r="G5" s="5"/>
      <c r="H5" s="5"/>
      <c r="I5" s="5"/>
      <c r="J5" s="5"/>
      <c r="K5" s="5"/>
      <c r="L5" s="36">
        <f>D5</f>
        <v>150000</v>
      </c>
      <c r="M5" s="37">
        <v>8000</v>
      </c>
      <c r="N5" s="37"/>
      <c r="O5" s="36"/>
      <c r="P5" s="36"/>
      <c r="Q5" s="36"/>
    </row>
    <row r="6" spans="1:28" s="3" customFormat="1" ht="24" customHeight="1">
      <c r="A6" s="27" t="s">
        <v>6</v>
      </c>
      <c r="B6" s="27"/>
      <c r="C6" s="54" t="str">
        <f>IF(F44=42000,"√","")</f>
        <v>√</v>
      </c>
      <c r="D6" s="6">
        <v>42000</v>
      </c>
      <c r="E6" s="6"/>
      <c r="F6" s="6" t="s">
        <v>2</v>
      </c>
      <c r="G6" s="10"/>
      <c r="H6" s="9"/>
      <c r="I6" s="9"/>
      <c r="J6" s="9"/>
      <c r="K6" s="9"/>
      <c r="L6" s="36">
        <f>D6</f>
        <v>42000</v>
      </c>
      <c r="M6" s="37">
        <v>13000</v>
      </c>
      <c r="N6" s="37"/>
      <c r="O6" s="36"/>
      <c r="P6" s="36"/>
      <c r="Q6" s="36"/>
      <c r="R6" s="1"/>
      <c r="S6" s="1"/>
      <c r="T6" s="1"/>
      <c r="U6" s="1"/>
      <c r="V6" s="1"/>
      <c r="W6" s="1"/>
      <c r="X6" s="1"/>
      <c r="Y6" s="1"/>
      <c r="Z6" s="1"/>
      <c r="AA6" s="1"/>
      <c r="AB6" s="1"/>
    </row>
    <row r="7" spans="1:28" s="3" customFormat="1" ht="24" customHeight="1">
      <c r="A7" s="39" t="s">
        <v>7</v>
      </c>
      <c r="B7" s="39"/>
      <c r="C7" s="53" t="str">
        <f>IF(F45=15000,"√","")</f>
        <v>√</v>
      </c>
      <c r="D7" s="11">
        <v>15000</v>
      </c>
      <c r="E7" s="11"/>
      <c r="F7" s="11"/>
      <c r="G7" s="10"/>
      <c r="H7" s="9"/>
      <c r="I7" s="9"/>
      <c r="J7" s="9"/>
      <c r="K7" s="9"/>
      <c r="L7" s="36">
        <f>D7</f>
        <v>15000</v>
      </c>
      <c r="M7" s="37">
        <v>15000</v>
      </c>
      <c r="N7" s="37"/>
      <c r="O7" s="36"/>
      <c r="P7" s="36"/>
      <c r="Q7" s="36"/>
      <c r="R7" s="1"/>
      <c r="S7" s="51" t="s">
        <v>2</v>
      </c>
      <c r="T7" s="1"/>
      <c r="U7" s="1"/>
      <c r="V7" s="1"/>
      <c r="W7" s="1"/>
      <c r="X7" s="1"/>
      <c r="Y7" s="1"/>
      <c r="Z7" s="1"/>
      <c r="AA7" s="1"/>
      <c r="AB7" s="1"/>
    </row>
    <row r="8" spans="1:28" s="3" customFormat="1" ht="24" customHeight="1">
      <c r="A8" s="25" t="s">
        <v>8</v>
      </c>
      <c r="B8" s="25"/>
      <c r="C8" s="54" t="str">
        <f>IF(F46=84000,"√","")</f>
        <v>√</v>
      </c>
      <c r="D8" s="6">
        <v>84000</v>
      </c>
      <c r="E8" s="6"/>
      <c r="F8" s="6" t="s">
        <v>2</v>
      </c>
      <c r="G8" s="10"/>
      <c r="H8" s="9"/>
      <c r="I8" s="9"/>
      <c r="J8" s="9"/>
      <c r="K8" s="9"/>
      <c r="L8" s="36">
        <f>D8</f>
        <v>84000</v>
      </c>
      <c r="M8" s="37">
        <v>18000</v>
      </c>
      <c r="N8" s="37"/>
      <c r="O8" s="36"/>
      <c r="P8" s="36"/>
      <c r="Q8" s="36"/>
      <c r="R8" s="1"/>
      <c r="S8" s="1"/>
      <c r="T8" s="1"/>
      <c r="U8" s="1"/>
      <c r="V8" s="1"/>
      <c r="W8" s="1"/>
      <c r="X8" s="1"/>
      <c r="Y8" s="1"/>
      <c r="Z8" s="1"/>
      <c r="AA8" s="1"/>
      <c r="AB8" s="1"/>
    </row>
    <row r="9" spans="1:28" s="3" customFormat="1" ht="24" customHeight="1">
      <c r="A9" s="39" t="s">
        <v>9</v>
      </c>
      <c r="B9" s="39"/>
      <c r="C9" s="53" t="str">
        <f>IF(D47=200000,"√","")</f>
        <v>√</v>
      </c>
      <c r="D9" s="11">
        <v>200000</v>
      </c>
      <c r="E9" s="11"/>
      <c r="F9" s="11"/>
      <c r="G9" s="10"/>
      <c r="H9" s="9"/>
      <c r="I9" s="9"/>
      <c r="J9" s="9"/>
      <c r="K9" s="9"/>
      <c r="L9" s="36">
        <f>D9</f>
        <v>200000</v>
      </c>
      <c r="M9" s="37">
        <v>20000</v>
      </c>
      <c r="N9" s="37"/>
      <c r="O9" s="36"/>
      <c r="P9" s="36"/>
      <c r="Q9" s="36"/>
      <c r="R9" s="1"/>
      <c r="S9" s="1"/>
      <c r="T9" s="1"/>
      <c r="U9" s="1"/>
      <c r="V9" s="1"/>
      <c r="W9" s="1"/>
      <c r="X9" s="1"/>
      <c r="Y9" s="1"/>
      <c r="Z9" s="1"/>
      <c r="AA9" s="1"/>
      <c r="AB9" s="1"/>
    </row>
    <row r="10" spans="1:28" s="3" customFormat="1" ht="24" customHeight="1">
      <c r="A10" s="25" t="s">
        <v>10</v>
      </c>
      <c r="B10" s="25"/>
      <c r="C10" s="25"/>
      <c r="D10" s="6" t="s">
        <v>2</v>
      </c>
      <c r="E10" s="54" t="str">
        <f>IF(D48=60000,"√","")</f>
        <v>√</v>
      </c>
      <c r="F10" s="14">
        <v>60000</v>
      </c>
      <c r="G10" s="10"/>
      <c r="H10" s="9"/>
      <c r="I10" s="9"/>
      <c r="J10" s="9"/>
      <c r="K10" s="9"/>
      <c r="L10" s="36">
        <f t="shared" ref="L10:L16" si="0">F10</f>
        <v>60000</v>
      </c>
      <c r="M10" s="37">
        <v>21000</v>
      </c>
      <c r="N10" s="37"/>
      <c r="O10" s="36"/>
      <c r="P10" s="36"/>
      <c r="Q10" s="36"/>
      <c r="R10" s="1"/>
      <c r="S10" s="1"/>
      <c r="T10" s="1"/>
      <c r="U10" s="1"/>
      <c r="V10" s="1"/>
      <c r="W10" s="1"/>
      <c r="X10" s="1"/>
      <c r="Y10" s="1"/>
      <c r="Z10" s="1"/>
      <c r="AA10" s="1"/>
      <c r="AB10" s="1"/>
    </row>
    <row r="11" spans="1:28" s="3" customFormat="1" ht="24" customHeight="1">
      <c r="A11" s="39" t="s">
        <v>11</v>
      </c>
      <c r="B11" s="39"/>
      <c r="C11" s="53"/>
      <c r="D11" s="11"/>
      <c r="E11" s="53" t="str">
        <f>IF(F51=21000,"√","")</f>
        <v>√</v>
      </c>
      <c r="F11" s="11">
        <v>21000</v>
      </c>
      <c r="G11" s="10"/>
      <c r="H11" s="9"/>
      <c r="I11" s="9"/>
      <c r="J11" s="9"/>
      <c r="K11" s="9"/>
      <c r="L11" s="36">
        <f t="shared" si="0"/>
        <v>21000</v>
      </c>
      <c r="M11" s="37">
        <v>42000</v>
      </c>
      <c r="N11" s="37"/>
      <c r="O11" s="36"/>
      <c r="P11" s="36"/>
      <c r="Q11" s="36"/>
      <c r="R11" s="1"/>
      <c r="S11" s="1"/>
      <c r="T11" s="1"/>
      <c r="U11" s="1"/>
      <c r="V11" s="1"/>
      <c r="W11" s="1"/>
      <c r="X11" s="1"/>
      <c r="Y11" s="1"/>
      <c r="Z11" s="1"/>
      <c r="AA11" s="1"/>
      <c r="AB11" s="1"/>
    </row>
    <row r="12" spans="1:28" s="3" customFormat="1" ht="24" customHeight="1">
      <c r="A12" s="25" t="s">
        <v>12</v>
      </c>
      <c r="B12" s="25"/>
      <c r="C12" s="25"/>
      <c r="D12" s="6" t="s">
        <v>2</v>
      </c>
      <c r="E12" s="54" t="str">
        <f>IF(F52=13000,"√","")</f>
        <v>√</v>
      </c>
      <c r="F12" s="6">
        <v>13000</v>
      </c>
      <c r="G12" s="10"/>
      <c r="H12" s="9"/>
      <c r="I12" s="9"/>
      <c r="J12" s="9"/>
      <c r="K12" s="9"/>
      <c r="L12" s="36">
        <f t="shared" si="0"/>
        <v>13000</v>
      </c>
      <c r="M12" s="37">
        <v>45000</v>
      </c>
      <c r="N12" s="37"/>
      <c r="O12" s="36"/>
      <c r="P12" s="36"/>
      <c r="Q12" s="36"/>
      <c r="R12" s="1"/>
      <c r="S12" s="52" t="s">
        <v>35</v>
      </c>
      <c r="T12" s="1"/>
      <c r="U12" s="1"/>
      <c r="V12" s="1"/>
      <c r="W12" s="1"/>
      <c r="X12" s="1"/>
      <c r="Y12" s="1"/>
      <c r="Z12" s="1"/>
      <c r="AA12" s="1"/>
      <c r="AB12" s="1"/>
    </row>
    <row r="13" spans="1:28" s="3" customFormat="1" ht="24" customHeight="1">
      <c r="A13" s="39" t="s">
        <v>13</v>
      </c>
      <c r="B13" s="39"/>
      <c r="C13" s="39"/>
      <c r="D13" s="11"/>
      <c r="E13" s="53" t="str">
        <f>IF(F53=100000,"√","")</f>
        <v>√</v>
      </c>
      <c r="F13" s="11">
        <v>100000</v>
      </c>
      <c r="G13" s="10"/>
      <c r="H13" s="9"/>
      <c r="I13" s="9"/>
      <c r="J13" s="9"/>
      <c r="K13" s="9"/>
      <c r="L13" s="36">
        <f t="shared" si="0"/>
        <v>100000</v>
      </c>
      <c r="M13" s="37">
        <v>60000</v>
      </c>
      <c r="N13" s="37"/>
      <c r="O13" s="36"/>
      <c r="P13" s="36"/>
      <c r="Q13" s="36"/>
      <c r="R13" s="1"/>
      <c r="S13" s="1"/>
      <c r="T13" s="1"/>
      <c r="U13" s="1"/>
      <c r="V13" s="1"/>
      <c r="W13" s="1"/>
      <c r="X13" s="1"/>
      <c r="Y13" s="1"/>
      <c r="Z13" s="1"/>
      <c r="AA13" s="1"/>
      <c r="AB13" s="1"/>
    </row>
    <row r="14" spans="1:28" s="3" customFormat="1" ht="24" customHeight="1">
      <c r="A14" s="27" t="s">
        <v>14</v>
      </c>
      <c r="B14" s="27"/>
      <c r="C14" s="27"/>
      <c r="D14" s="6" t="s">
        <v>2</v>
      </c>
      <c r="E14" s="54" t="str">
        <f>IF(D55=75000,"√","")</f>
        <v>√</v>
      </c>
      <c r="F14" s="6">
        <v>75000</v>
      </c>
      <c r="G14" s="10"/>
      <c r="H14" s="9"/>
      <c r="I14" s="9"/>
      <c r="J14" s="9"/>
      <c r="K14" s="9"/>
      <c r="L14" s="36">
        <f t="shared" si="0"/>
        <v>75000</v>
      </c>
      <c r="M14" s="37">
        <v>75000</v>
      </c>
      <c r="N14" s="37"/>
      <c r="O14" s="36"/>
      <c r="P14" s="36"/>
      <c r="Q14" s="36"/>
      <c r="R14" s="1"/>
      <c r="S14" s="1"/>
      <c r="T14" s="1"/>
      <c r="U14" s="1"/>
      <c r="V14" s="1"/>
      <c r="W14" s="1"/>
      <c r="X14" s="1"/>
      <c r="Y14" s="1"/>
      <c r="Z14" s="1"/>
      <c r="AA14" s="1"/>
      <c r="AB14" s="1"/>
    </row>
    <row r="15" spans="1:28" s="3" customFormat="1" ht="24" customHeight="1">
      <c r="A15" s="39" t="s">
        <v>34</v>
      </c>
      <c r="B15" s="39"/>
      <c r="C15" s="39"/>
      <c r="D15" s="11"/>
      <c r="E15" s="53" t="str">
        <f>IF(F35=174000,"√","")</f>
        <v>√</v>
      </c>
      <c r="F15" s="11">
        <v>174000</v>
      </c>
      <c r="G15" s="10"/>
      <c r="H15" s="9"/>
      <c r="I15" s="9"/>
      <c r="J15" s="9"/>
      <c r="K15" s="9"/>
      <c r="L15" s="36">
        <f t="shared" si="0"/>
        <v>174000</v>
      </c>
      <c r="M15" s="37">
        <v>84000</v>
      </c>
      <c r="N15" s="37"/>
      <c r="O15" s="36"/>
      <c r="P15" s="36"/>
      <c r="Q15" s="36"/>
      <c r="R15" s="1"/>
      <c r="S15" s="1"/>
      <c r="T15" s="1"/>
      <c r="U15" s="1"/>
      <c r="V15" s="1"/>
      <c r="W15" s="1"/>
      <c r="X15" s="1"/>
      <c r="Y15" s="1"/>
      <c r="Z15" s="1"/>
      <c r="AA15" s="1"/>
      <c r="AB15" s="1"/>
    </row>
    <row r="16" spans="1:28" s="3" customFormat="1" ht="24" customHeight="1">
      <c r="A16" s="25" t="s">
        <v>16</v>
      </c>
      <c r="B16" s="25"/>
      <c r="C16" s="25"/>
      <c r="D16" s="6" t="s">
        <v>2</v>
      </c>
      <c r="E16" s="54" t="str">
        <f>IF(F25=237000,"√","")</f>
        <v>√</v>
      </c>
      <c r="F16" s="6">
        <v>237000</v>
      </c>
      <c r="G16" s="10"/>
      <c r="H16" s="9"/>
      <c r="I16" s="9"/>
      <c r="J16" s="9"/>
      <c r="K16" s="9"/>
      <c r="L16" s="36">
        <f t="shared" si="0"/>
        <v>237000</v>
      </c>
      <c r="M16" s="37">
        <v>98000</v>
      </c>
      <c r="N16" s="37"/>
      <c r="O16" s="36"/>
      <c r="P16" s="36"/>
      <c r="Q16" s="36"/>
      <c r="R16" s="1"/>
      <c r="S16" s="1"/>
      <c r="T16" s="1"/>
      <c r="U16" s="1"/>
      <c r="V16" s="1"/>
      <c r="W16" s="1"/>
      <c r="X16" s="1"/>
      <c r="Y16" s="1"/>
      <c r="Z16" s="1"/>
      <c r="AA16" s="1"/>
      <c r="AB16" s="1"/>
    </row>
    <row r="17" spans="1:30" s="3" customFormat="1" ht="24" customHeight="1">
      <c r="A17" s="39" t="s">
        <v>17</v>
      </c>
      <c r="B17" s="39"/>
      <c r="C17" s="53" t="str">
        <f>IF(D27=98000,"√","")</f>
        <v>√</v>
      </c>
      <c r="D17" s="11">
        <v>98000</v>
      </c>
      <c r="E17" s="11"/>
      <c r="F17" s="11"/>
      <c r="G17" s="10"/>
      <c r="H17" s="9"/>
      <c r="I17" s="9"/>
      <c r="J17" s="40" t="s">
        <v>2</v>
      </c>
      <c r="K17" s="9"/>
      <c r="L17" s="36">
        <f>D17</f>
        <v>98000</v>
      </c>
      <c r="M17" s="37">
        <v>100000</v>
      </c>
      <c r="N17" s="37"/>
      <c r="O17" s="36"/>
      <c r="P17" s="36"/>
      <c r="Q17" s="36"/>
      <c r="R17" s="1"/>
      <c r="S17" s="1"/>
      <c r="T17" s="1"/>
      <c r="U17" s="1"/>
      <c r="V17" s="1"/>
      <c r="W17" s="1"/>
      <c r="X17" s="1"/>
      <c r="Y17" s="1"/>
      <c r="Z17" s="1"/>
      <c r="AA17" s="1"/>
      <c r="AB17" s="1"/>
    </row>
    <row r="18" spans="1:30" s="3" customFormat="1" ht="24" customHeight="1">
      <c r="A18" s="25" t="s">
        <v>18</v>
      </c>
      <c r="B18" s="25"/>
      <c r="C18" s="54" t="str">
        <f>IF(D28=45000,"√","")</f>
        <v>√</v>
      </c>
      <c r="D18" s="6">
        <v>45000</v>
      </c>
      <c r="E18" s="6"/>
      <c r="F18" s="6" t="s">
        <v>2</v>
      </c>
      <c r="G18" s="10"/>
      <c r="H18" s="9"/>
      <c r="I18" s="9"/>
      <c r="J18" s="9"/>
      <c r="K18" s="9"/>
      <c r="L18" s="36">
        <f>D18</f>
        <v>45000</v>
      </c>
      <c r="M18" s="37">
        <v>150000</v>
      </c>
      <c r="N18" s="37"/>
      <c r="O18" s="36"/>
      <c r="P18" s="36"/>
      <c r="Q18" s="36"/>
      <c r="R18" s="1"/>
      <c r="S18" s="1"/>
      <c r="T18" s="1"/>
      <c r="U18" s="1"/>
      <c r="V18" s="1"/>
      <c r="W18" s="1"/>
      <c r="X18" s="1"/>
      <c r="Y18" s="1"/>
      <c r="Z18" s="1"/>
      <c r="AA18" s="1"/>
      <c r="AB18" s="1"/>
    </row>
    <row r="19" spans="1:30" s="3" customFormat="1" ht="24" customHeight="1">
      <c r="A19" s="39" t="s">
        <v>19</v>
      </c>
      <c r="B19" s="39"/>
      <c r="C19" s="53" t="str">
        <f>IF(D29=20000,"√","")</f>
        <v>√</v>
      </c>
      <c r="D19" s="11">
        <v>20000</v>
      </c>
      <c r="E19" s="11"/>
      <c r="F19" s="11"/>
      <c r="G19" s="10"/>
      <c r="H19" s="9"/>
      <c r="I19" s="9"/>
      <c r="J19" s="9"/>
      <c r="K19" s="9"/>
      <c r="L19" s="36">
        <f>D19</f>
        <v>20000</v>
      </c>
      <c r="M19" s="37">
        <v>174000</v>
      </c>
      <c r="N19" s="37"/>
      <c r="O19" s="36"/>
      <c r="P19" s="36"/>
      <c r="Q19" s="36"/>
      <c r="R19" s="1"/>
      <c r="S19" s="1"/>
      <c r="T19" s="1"/>
      <c r="U19" s="1"/>
      <c r="V19" s="1"/>
      <c r="W19" s="1"/>
      <c r="X19" s="1"/>
      <c r="Y19" s="1"/>
      <c r="Z19" s="1"/>
      <c r="AA19" s="1"/>
      <c r="AB19" s="1"/>
    </row>
    <row r="20" spans="1:30" s="3" customFormat="1" ht="24" customHeight="1">
      <c r="A20" s="25" t="s">
        <v>20</v>
      </c>
      <c r="B20" s="25"/>
      <c r="C20" s="54" t="str">
        <f>IF(D30=8000,"√","")</f>
        <v>√</v>
      </c>
      <c r="D20" s="6">
        <v>8000</v>
      </c>
      <c r="E20" s="6"/>
      <c r="F20" s="6" t="s">
        <v>2</v>
      </c>
      <c r="G20" s="10"/>
      <c r="H20" s="9"/>
      <c r="I20" s="9"/>
      <c r="J20" s="9"/>
      <c r="K20" s="9"/>
      <c r="L20" s="36">
        <f>D20</f>
        <v>8000</v>
      </c>
      <c r="M20" s="37">
        <v>200000</v>
      </c>
      <c r="N20" s="37"/>
      <c r="O20" s="36"/>
      <c r="P20" s="36"/>
      <c r="Q20" s="36"/>
      <c r="R20" s="1"/>
      <c r="S20" s="1"/>
      <c r="T20" s="1"/>
      <c r="U20" s="1"/>
      <c r="V20" s="1"/>
      <c r="W20" s="1"/>
      <c r="X20" s="1"/>
      <c r="Y20" s="1"/>
      <c r="Z20" s="1"/>
      <c r="AA20" s="1"/>
      <c r="AB20" s="1"/>
    </row>
    <row r="21" spans="1:30" s="3" customFormat="1" ht="24" customHeight="1">
      <c r="A21" s="39" t="s">
        <v>21</v>
      </c>
      <c r="B21" s="39"/>
      <c r="C21" s="53" t="str">
        <f>IF(F38=18000,"√","")</f>
        <v>√</v>
      </c>
      <c r="D21" s="15">
        <v>18000</v>
      </c>
      <c r="E21" s="11"/>
      <c r="F21" s="15">
        <v>0</v>
      </c>
      <c r="G21" s="10"/>
      <c r="H21" s="9"/>
      <c r="I21" s="9"/>
      <c r="J21" s="9"/>
      <c r="K21" s="9"/>
      <c r="L21" s="36">
        <f>D21</f>
        <v>18000</v>
      </c>
      <c r="M21" s="37">
        <v>237000</v>
      </c>
      <c r="N21" s="37"/>
      <c r="O21" s="36"/>
      <c r="P21" s="36"/>
      <c r="Q21" s="36"/>
      <c r="R21" s="1"/>
      <c r="S21" s="1"/>
      <c r="T21" s="1"/>
      <c r="U21" s="1"/>
      <c r="V21" s="1"/>
      <c r="W21" s="1"/>
      <c r="X21" s="1"/>
      <c r="Y21" s="1"/>
      <c r="Z21" s="1"/>
      <c r="AA21" s="1"/>
      <c r="AB21" s="1"/>
    </row>
    <row r="22" spans="1:30" s="3" customFormat="1" ht="24" customHeight="1">
      <c r="A22" s="25" t="s">
        <v>2</v>
      </c>
      <c r="B22" s="25"/>
      <c r="C22" s="25"/>
      <c r="D22" s="16">
        <f>SUM(D5:D21)</f>
        <v>680000</v>
      </c>
      <c r="E22" s="6"/>
      <c r="F22" s="16">
        <f>SUM(F5:F21)</f>
        <v>680000</v>
      </c>
      <c r="G22" s="10"/>
      <c r="H22" s="9"/>
      <c r="I22" s="9"/>
      <c r="J22" s="9"/>
      <c r="K22" s="9"/>
      <c r="L22" s="36">
        <f>SUM(L4:L21)</f>
        <v>1360000</v>
      </c>
      <c r="M22" s="41">
        <f>SUM(M4:M21)</f>
        <v>1360000</v>
      </c>
      <c r="N22" s="9"/>
      <c r="O22" s="36"/>
      <c r="P22" s="36"/>
      <c r="Q22" s="36"/>
      <c r="R22" s="1"/>
      <c r="S22" s="1"/>
      <c r="T22" s="1"/>
      <c r="U22" s="1"/>
      <c r="V22" s="1"/>
      <c r="W22" s="1"/>
      <c r="X22" s="1"/>
      <c r="Y22" s="1"/>
      <c r="Z22" s="1"/>
      <c r="AA22" s="1"/>
      <c r="AB22" s="1"/>
    </row>
    <row r="23" spans="1:30" s="3" customFormat="1" ht="54" customHeight="1">
      <c r="A23" s="39" t="s">
        <v>2</v>
      </c>
      <c r="B23" s="39"/>
      <c r="C23" s="39"/>
      <c r="D23" s="7"/>
      <c r="E23" s="7"/>
      <c r="F23" s="7"/>
      <c r="G23" s="10"/>
      <c r="H23" s="9"/>
      <c r="I23" s="9"/>
      <c r="J23" s="9"/>
      <c r="K23" s="9"/>
      <c r="L23" s="36"/>
      <c r="M23" s="9"/>
      <c r="N23" s="9"/>
      <c r="O23" s="36"/>
      <c r="P23" s="36"/>
      <c r="Q23" s="36"/>
      <c r="R23" s="1"/>
      <c r="S23" s="1"/>
      <c r="T23" s="1"/>
      <c r="U23" s="1"/>
      <c r="V23" s="1"/>
      <c r="W23" s="1"/>
      <c r="X23" s="1"/>
      <c r="Y23" s="1"/>
      <c r="Z23" s="1"/>
      <c r="AA23" s="1"/>
      <c r="AB23" s="1"/>
    </row>
    <row r="24" spans="1:30" s="3" customFormat="1" ht="57" customHeight="1">
      <c r="A24" s="68" t="s">
        <v>29</v>
      </c>
      <c r="B24" s="68"/>
      <c r="C24" s="68"/>
      <c r="D24" s="68"/>
      <c r="E24" s="68"/>
      <c r="F24" s="66"/>
      <c r="G24" s="9"/>
      <c r="H24" s="9"/>
      <c r="I24" s="9"/>
      <c r="J24" s="9"/>
      <c r="K24" s="9"/>
      <c r="L24" s="36"/>
      <c r="M24" s="9"/>
      <c r="N24" s="9"/>
      <c r="O24" s="36"/>
      <c r="P24" s="36"/>
      <c r="Q24" s="36"/>
      <c r="R24" s="1"/>
      <c r="S24" s="1"/>
      <c r="T24" s="1"/>
      <c r="U24" s="1"/>
      <c r="V24" s="1"/>
      <c r="W24" s="1"/>
      <c r="X24" s="1"/>
      <c r="Y24" s="1"/>
      <c r="Z24" s="1"/>
      <c r="AA24" s="1"/>
      <c r="AB24" s="1"/>
      <c r="AC24" s="1"/>
      <c r="AD24" s="1"/>
    </row>
    <row r="25" spans="1:30" ht="24" customHeight="1">
      <c r="A25" s="78" t="s">
        <v>16</v>
      </c>
      <c r="B25" s="78"/>
      <c r="C25" s="42"/>
      <c r="D25" s="12"/>
      <c r="E25" s="17"/>
      <c r="F25" s="30">
        <f>IF(A25="Revenues",237000,)</f>
        <v>237000</v>
      </c>
      <c r="G25" s="5"/>
      <c r="H25" s="5"/>
      <c r="I25" s="5"/>
      <c r="J25" s="5"/>
      <c r="K25" s="5"/>
      <c r="L25" s="36"/>
      <c r="M25" s="37"/>
      <c r="N25" s="37"/>
      <c r="O25" s="36"/>
      <c r="P25" s="36"/>
      <c r="Q25" s="36"/>
    </row>
    <row r="26" spans="1:30" s="3" customFormat="1" ht="24" customHeight="1">
      <c r="A26" s="79" t="s">
        <v>26</v>
      </c>
      <c r="B26" s="79"/>
      <c r="C26" s="27"/>
      <c r="D26" s="6"/>
      <c r="E26" s="6"/>
      <c r="F26" s="6"/>
      <c r="G26" s="10"/>
      <c r="H26" s="9"/>
      <c r="I26" s="9"/>
      <c r="J26" s="9"/>
      <c r="K26" s="9"/>
      <c r="L26" s="36"/>
      <c r="M26" s="37"/>
      <c r="N26" s="37"/>
      <c r="O26" s="36"/>
      <c r="P26" s="36"/>
      <c r="Q26" s="36"/>
      <c r="R26" s="1"/>
      <c r="S26" s="1"/>
      <c r="T26" s="1"/>
      <c r="U26" s="1"/>
      <c r="V26" s="1"/>
      <c r="W26" s="1"/>
      <c r="X26" s="1"/>
      <c r="Y26" s="1"/>
      <c r="Z26" s="1"/>
      <c r="AA26" s="1"/>
      <c r="AB26" s="1"/>
      <c r="AC26" s="1"/>
      <c r="AD26" s="1"/>
    </row>
    <row r="27" spans="1:30" s="3" customFormat="1" ht="24" customHeight="1">
      <c r="A27" s="72" t="s">
        <v>17</v>
      </c>
      <c r="B27" s="72"/>
      <c r="C27" s="43"/>
      <c r="D27" s="31">
        <f>IF(A27="Wages expense",98000,)</f>
        <v>98000</v>
      </c>
      <c r="E27" s="11"/>
      <c r="F27" s="11"/>
      <c r="G27" s="10"/>
      <c r="H27" s="9"/>
      <c r="I27" s="9"/>
      <c r="J27" s="9"/>
      <c r="K27" s="9"/>
      <c r="L27" s="36"/>
      <c r="M27" s="37"/>
      <c r="N27" s="37"/>
      <c r="O27" s="36"/>
      <c r="P27" s="36"/>
      <c r="Q27" s="36"/>
      <c r="R27" s="1"/>
      <c r="S27" s="1"/>
      <c r="T27" s="1"/>
      <c r="U27" s="1"/>
      <c r="V27" s="1"/>
      <c r="W27" s="1"/>
      <c r="X27" s="1"/>
      <c r="Y27" s="1"/>
      <c r="Z27" s="1"/>
      <c r="AA27" s="1"/>
      <c r="AB27" s="1"/>
      <c r="AC27" s="1"/>
      <c r="AD27" s="1"/>
    </row>
    <row r="28" spans="1:30" s="3" customFormat="1" ht="24" customHeight="1">
      <c r="A28" s="74" t="s">
        <v>18</v>
      </c>
      <c r="B28" s="74"/>
      <c r="C28" s="25"/>
      <c r="D28" s="6">
        <f>IF(A28="Rent expense",45000,)</f>
        <v>45000</v>
      </c>
      <c r="E28" s="6"/>
      <c r="F28" s="6"/>
      <c r="G28" s="10"/>
      <c r="H28" s="9"/>
      <c r="I28" s="9"/>
      <c r="J28" s="9"/>
      <c r="K28" s="9"/>
      <c r="L28" s="36"/>
      <c r="M28" s="37"/>
      <c r="N28" s="37"/>
      <c r="O28" s="36"/>
      <c r="P28" s="36"/>
      <c r="Q28" s="36"/>
      <c r="R28" s="1"/>
      <c r="S28" s="1"/>
      <c r="T28" s="1"/>
      <c r="U28" s="1"/>
      <c r="V28" s="1"/>
      <c r="W28" s="1"/>
      <c r="X28" s="1"/>
      <c r="Y28" s="1"/>
      <c r="Z28" s="1"/>
      <c r="AA28" s="1"/>
      <c r="AB28" s="1"/>
      <c r="AC28" s="1"/>
      <c r="AD28" s="1"/>
    </row>
    <row r="29" spans="1:30" s="3" customFormat="1" ht="24" customHeight="1">
      <c r="A29" s="72" t="s">
        <v>19</v>
      </c>
      <c r="B29" s="75"/>
      <c r="C29" s="44"/>
      <c r="D29" s="32">
        <f>IF(A29="Depreciation expense",20000,)</f>
        <v>20000</v>
      </c>
      <c r="E29" s="11"/>
      <c r="F29" s="11"/>
      <c r="G29" s="10"/>
      <c r="H29" s="9"/>
      <c r="I29" s="9"/>
      <c r="J29" s="9"/>
      <c r="K29" s="9"/>
      <c r="L29" s="36"/>
      <c r="M29" s="37"/>
      <c r="N29" s="37"/>
      <c r="O29" s="36"/>
      <c r="P29" s="36"/>
      <c r="Q29" s="36"/>
      <c r="R29" s="1"/>
      <c r="S29" s="1"/>
      <c r="T29" s="1"/>
      <c r="U29" s="1"/>
      <c r="V29" s="1"/>
      <c r="W29" s="1"/>
      <c r="X29" s="1"/>
      <c r="Y29" s="1"/>
      <c r="Z29" s="1"/>
      <c r="AA29" s="1"/>
      <c r="AB29" s="1"/>
      <c r="AC29" s="1"/>
      <c r="AD29" s="1"/>
    </row>
    <row r="30" spans="1:30" s="3" customFormat="1" ht="24" customHeight="1">
      <c r="A30" s="74" t="s">
        <v>20</v>
      </c>
      <c r="B30" s="74"/>
      <c r="C30" s="26" t="s">
        <v>2</v>
      </c>
      <c r="D30" s="22">
        <f>IF(A30="Interest expense",8000,)</f>
        <v>8000</v>
      </c>
      <c r="E30" s="28" t="s">
        <v>2</v>
      </c>
      <c r="F30" s="22">
        <f>SUM(D27:D30)</f>
        <v>171000</v>
      </c>
      <c r="G30" s="10"/>
      <c r="H30" s="9"/>
      <c r="I30" s="9"/>
      <c r="J30" s="9"/>
      <c r="K30" s="9"/>
      <c r="L30" s="36"/>
      <c r="M30" s="37"/>
      <c r="N30" s="37"/>
      <c r="O30" s="36"/>
      <c r="P30" s="36"/>
      <c r="Q30" s="36"/>
      <c r="R30" s="1"/>
      <c r="S30" s="1"/>
      <c r="T30" s="1"/>
      <c r="U30" s="1"/>
      <c r="V30" s="1"/>
      <c r="W30" s="1"/>
      <c r="X30" s="1"/>
      <c r="Y30" s="1"/>
      <c r="Z30" s="1"/>
      <c r="AA30" s="1"/>
      <c r="AB30" s="1"/>
      <c r="AC30" s="1"/>
      <c r="AD30" s="1"/>
    </row>
    <row r="31" spans="1:30" s="3" customFormat="1" ht="24" customHeight="1">
      <c r="A31" s="45" t="s">
        <v>30</v>
      </c>
      <c r="B31" s="45"/>
      <c r="C31" s="45"/>
      <c r="D31" s="11"/>
      <c r="E31" s="11"/>
      <c r="F31" s="18">
        <f>F25-F30</f>
        <v>66000</v>
      </c>
      <c r="G31" s="10"/>
      <c r="H31" s="9"/>
      <c r="I31" s="9"/>
      <c r="J31" s="9"/>
      <c r="K31" s="9"/>
      <c r="L31" s="36"/>
      <c r="M31" s="37"/>
      <c r="N31" s="37"/>
      <c r="O31" s="36"/>
      <c r="P31" s="36"/>
      <c r="Q31" s="36"/>
      <c r="R31" s="1"/>
      <c r="S31" s="1"/>
      <c r="T31" s="1"/>
      <c r="U31" s="1"/>
      <c r="V31" s="1"/>
      <c r="W31" s="1"/>
      <c r="X31" s="1"/>
      <c r="Y31" s="1"/>
      <c r="Z31" s="1"/>
      <c r="AA31" s="1"/>
      <c r="AB31" s="1"/>
      <c r="AC31" s="1"/>
      <c r="AD31" s="1"/>
    </row>
    <row r="32" spans="1:30" s="3" customFormat="1" ht="24" customHeight="1">
      <c r="A32" s="25" t="s">
        <v>2</v>
      </c>
      <c r="B32" s="25"/>
      <c r="C32" s="25"/>
      <c r="D32" s="6" t="s">
        <v>2</v>
      </c>
      <c r="E32" s="6"/>
      <c r="F32" s="6" t="s">
        <v>2</v>
      </c>
      <c r="G32" s="10"/>
      <c r="H32" s="9"/>
      <c r="I32" s="9"/>
      <c r="J32" s="9"/>
      <c r="K32" s="9"/>
      <c r="L32" s="36"/>
      <c r="M32" s="37"/>
      <c r="N32" s="37"/>
      <c r="O32" s="36"/>
      <c r="P32" s="36"/>
      <c r="Q32" s="36"/>
      <c r="R32" s="1"/>
      <c r="S32" s="1"/>
      <c r="T32" s="1"/>
      <c r="U32" s="1"/>
      <c r="V32" s="1"/>
      <c r="W32" s="1"/>
      <c r="X32" s="1"/>
      <c r="Y32" s="1"/>
      <c r="Z32" s="1"/>
      <c r="AA32" s="1"/>
      <c r="AB32" s="1"/>
      <c r="AC32" s="1"/>
      <c r="AD32" s="1"/>
    </row>
    <row r="33" spans="1:30" s="3" customFormat="1" ht="54" customHeight="1">
      <c r="A33" s="39" t="s">
        <v>2</v>
      </c>
      <c r="B33" s="39"/>
      <c r="C33" s="39"/>
      <c r="D33" s="7"/>
      <c r="E33" s="7"/>
      <c r="F33" s="7"/>
      <c r="G33" s="10"/>
      <c r="H33" s="9"/>
      <c r="I33" s="9"/>
      <c r="J33" s="9"/>
      <c r="K33" s="9"/>
      <c r="L33" s="36"/>
      <c r="M33" s="9"/>
      <c r="N33" s="9"/>
      <c r="O33" s="36"/>
      <c r="P33" s="36"/>
      <c r="Q33" s="36"/>
      <c r="R33" s="1"/>
      <c r="S33" s="1"/>
      <c r="T33" s="1"/>
      <c r="U33" s="1"/>
      <c r="V33" s="1"/>
      <c r="W33" s="1"/>
      <c r="X33" s="1"/>
      <c r="Y33" s="1"/>
      <c r="Z33" s="1"/>
      <c r="AA33" s="1"/>
      <c r="AB33" s="1"/>
    </row>
    <row r="34" spans="1:30" s="3" customFormat="1" ht="57" customHeight="1">
      <c r="A34" s="68" t="s">
        <v>31</v>
      </c>
      <c r="B34" s="68"/>
      <c r="C34" s="68"/>
      <c r="D34" s="68"/>
      <c r="E34" s="68"/>
      <c r="F34" s="66"/>
      <c r="G34" s="9"/>
      <c r="H34" s="9"/>
      <c r="I34" s="9"/>
      <c r="J34" s="9"/>
      <c r="K34" s="9"/>
      <c r="L34" s="36"/>
      <c r="M34" s="9"/>
      <c r="N34" s="9"/>
      <c r="O34" s="36"/>
      <c r="P34" s="36"/>
      <c r="Q34" s="36"/>
      <c r="R34" s="1"/>
      <c r="S34" s="1"/>
      <c r="T34" s="1"/>
      <c r="U34" s="1"/>
      <c r="V34" s="1"/>
      <c r="W34" s="1"/>
      <c r="X34" s="1"/>
      <c r="Y34" s="1"/>
      <c r="Z34" s="1"/>
      <c r="AA34" s="1"/>
      <c r="AB34" s="1"/>
      <c r="AC34" s="1"/>
      <c r="AD34" s="1"/>
    </row>
    <row r="35" spans="1:30" ht="24" customHeight="1">
      <c r="A35" s="80" t="s">
        <v>34</v>
      </c>
      <c r="B35" s="81"/>
      <c r="C35" s="42"/>
      <c r="D35" s="12"/>
      <c r="E35" s="17"/>
      <c r="F35" s="30">
        <f>IF(A35="Retained earnings, Jan. 1",174000,)</f>
        <v>174000</v>
      </c>
      <c r="G35" s="5"/>
      <c r="H35" s="5"/>
      <c r="I35" s="5"/>
      <c r="J35" s="5"/>
      <c r="K35" s="5"/>
      <c r="L35" s="36"/>
      <c r="M35" s="37"/>
      <c r="N35" s="37"/>
      <c r="O35" s="36"/>
      <c r="P35" s="36"/>
      <c r="Q35" s="36"/>
    </row>
    <row r="36" spans="1:30" s="3" customFormat="1" ht="24" customHeight="1">
      <c r="A36" s="79" t="s">
        <v>32</v>
      </c>
      <c r="B36" s="79"/>
      <c r="C36" s="27"/>
      <c r="D36" s="6"/>
      <c r="E36" s="6"/>
      <c r="F36" s="22">
        <f>F31</f>
        <v>66000</v>
      </c>
      <c r="G36" s="10"/>
      <c r="H36" s="9"/>
      <c r="I36" s="9"/>
      <c r="J36" s="9"/>
      <c r="K36" s="9"/>
      <c r="L36" s="36"/>
      <c r="M36" s="37"/>
      <c r="N36" s="37"/>
      <c r="O36" s="36"/>
      <c r="P36" s="36"/>
      <c r="Q36" s="36"/>
      <c r="R36" s="1"/>
      <c r="S36" s="1"/>
      <c r="T36" s="1"/>
      <c r="U36" s="1"/>
      <c r="V36" s="1"/>
      <c r="W36" s="1"/>
      <c r="X36" s="1"/>
      <c r="Y36" s="1"/>
      <c r="Z36" s="1"/>
      <c r="AA36" s="1"/>
      <c r="AB36" s="1"/>
      <c r="AC36" s="1"/>
      <c r="AD36" s="1"/>
    </row>
    <row r="37" spans="1:30" s="3" customFormat="1" ht="24" customHeight="1">
      <c r="A37" s="82" t="s">
        <v>2</v>
      </c>
      <c r="B37" s="82"/>
      <c r="C37" s="43"/>
      <c r="D37" s="31"/>
      <c r="E37" s="11"/>
      <c r="F37" s="31">
        <f>F35+F36</f>
        <v>240000</v>
      </c>
      <c r="G37" s="10"/>
      <c r="H37" s="9"/>
      <c r="I37" s="9"/>
      <c r="J37" s="9"/>
      <c r="K37" s="9"/>
      <c r="L37" s="36"/>
      <c r="M37" s="37"/>
      <c r="N37" s="37"/>
      <c r="O37" s="36"/>
      <c r="P37" s="36"/>
      <c r="Q37" s="36"/>
      <c r="R37" s="1"/>
      <c r="S37" s="1"/>
      <c r="T37" s="1"/>
      <c r="U37" s="1"/>
      <c r="V37" s="1"/>
      <c r="W37" s="1"/>
      <c r="X37" s="1"/>
      <c r="Y37" s="1"/>
      <c r="Z37" s="1"/>
      <c r="AA37" s="1"/>
      <c r="AB37" s="1"/>
      <c r="AC37" s="1"/>
      <c r="AD37" s="1"/>
    </row>
    <row r="38" spans="1:30" s="3" customFormat="1" ht="24" customHeight="1">
      <c r="A38" s="74" t="s">
        <v>21</v>
      </c>
      <c r="B38" s="74"/>
      <c r="C38" s="25"/>
      <c r="D38" s="6"/>
      <c r="E38" s="6"/>
      <c r="F38" s="22">
        <f>IF(A38="Dividends",18000,)</f>
        <v>18000</v>
      </c>
      <c r="G38" s="10"/>
      <c r="H38" s="9"/>
      <c r="I38" s="9"/>
      <c r="J38" s="9"/>
      <c r="K38" s="9"/>
      <c r="L38" s="36"/>
      <c r="M38" s="37"/>
      <c r="N38" s="37"/>
      <c r="O38" s="36"/>
      <c r="P38" s="36"/>
      <c r="Q38" s="36"/>
      <c r="R38" s="1"/>
      <c r="S38" s="1"/>
      <c r="T38" s="1"/>
      <c r="U38" s="1"/>
      <c r="V38" s="1"/>
      <c r="W38" s="1"/>
      <c r="X38" s="1"/>
      <c r="Y38" s="1"/>
      <c r="Z38" s="1"/>
      <c r="AA38" s="1"/>
      <c r="AB38" s="1"/>
      <c r="AC38" s="1"/>
      <c r="AD38" s="1"/>
    </row>
    <row r="39" spans="1:30" s="3" customFormat="1" ht="24" customHeight="1">
      <c r="A39" s="39" t="s">
        <v>33</v>
      </c>
      <c r="B39" s="45"/>
      <c r="C39" s="45"/>
      <c r="D39" s="11"/>
      <c r="E39" s="11"/>
      <c r="F39" s="18">
        <f>F37-F38</f>
        <v>222000</v>
      </c>
      <c r="G39" s="10"/>
      <c r="H39" s="9"/>
      <c r="I39" s="9"/>
      <c r="J39" s="9"/>
      <c r="K39" s="9"/>
      <c r="L39" s="36"/>
      <c r="M39" s="37"/>
      <c r="N39" s="37"/>
      <c r="O39" s="36"/>
      <c r="P39" s="36"/>
      <c r="Q39" s="36"/>
      <c r="R39" s="1"/>
      <c r="S39" s="1"/>
      <c r="T39" s="1"/>
      <c r="U39" s="1"/>
      <c r="V39" s="1"/>
      <c r="W39" s="1"/>
      <c r="X39" s="1"/>
      <c r="Y39" s="1"/>
      <c r="Z39" s="1"/>
      <c r="AA39" s="1"/>
      <c r="AB39" s="1"/>
      <c r="AC39" s="1"/>
      <c r="AD39" s="1"/>
    </row>
    <row r="40" spans="1:30" s="3" customFormat="1" ht="24" customHeight="1">
      <c r="A40" s="25" t="s">
        <v>2</v>
      </c>
      <c r="B40" s="25"/>
      <c r="C40" s="25"/>
      <c r="D40" s="6" t="s">
        <v>2</v>
      </c>
      <c r="E40" s="6"/>
      <c r="F40" s="6" t="s">
        <v>2</v>
      </c>
      <c r="G40" s="10"/>
      <c r="H40" s="9"/>
      <c r="I40" s="9"/>
      <c r="J40" s="9"/>
      <c r="K40" s="9"/>
      <c r="L40" s="36"/>
      <c r="M40" s="37"/>
      <c r="N40" s="37"/>
      <c r="O40" s="36"/>
      <c r="P40" s="36"/>
      <c r="Q40" s="36"/>
      <c r="R40" s="1"/>
      <c r="S40" s="1"/>
      <c r="T40" s="1"/>
      <c r="U40" s="1"/>
      <c r="V40" s="1"/>
      <c r="W40" s="1"/>
      <c r="X40" s="1"/>
      <c r="Y40" s="1"/>
      <c r="Z40" s="1"/>
      <c r="AA40" s="1"/>
      <c r="AB40" s="1"/>
      <c r="AC40" s="1"/>
      <c r="AD40" s="1"/>
    </row>
    <row r="41" spans="1:30" s="3" customFormat="1" ht="54" customHeight="1">
      <c r="A41" s="39" t="s">
        <v>2</v>
      </c>
      <c r="B41" s="39"/>
      <c r="C41" s="39"/>
      <c r="D41" s="7"/>
      <c r="E41" s="7"/>
      <c r="F41" s="7"/>
      <c r="G41" s="10"/>
      <c r="H41" s="9"/>
      <c r="I41" s="9"/>
      <c r="J41" s="9"/>
      <c r="K41" s="9"/>
      <c r="L41" s="36"/>
      <c r="M41" s="9"/>
      <c r="N41" s="9"/>
      <c r="O41" s="36"/>
      <c r="P41" s="36"/>
      <c r="Q41" s="36"/>
      <c r="R41" s="1"/>
      <c r="S41" s="1"/>
      <c r="T41" s="1"/>
      <c r="U41" s="1"/>
      <c r="V41" s="1"/>
      <c r="W41" s="1"/>
      <c r="X41" s="1"/>
      <c r="Y41" s="1"/>
      <c r="Z41" s="1"/>
      <c r="AA41" s="1"/>
      <c r="AB41" s="1"/>
    </row>
    <row r="42" spans="1:30" s="3" customFormat="1" ht="57" customHeight="1">
      <c r="A42" s="68" t="s">
        <v>22</v>
      </c>
      <c r="B42" s="68"/>
      <c r="C42" s="68"/>
      <c r="D42" s="68"/>
      <c r="E42" s="68"/>
      <c r="F42" s="68"/>
      <c r="G42" s="9"/>
      <c r="H42" s="9"/>
      <c r="I42" s="9"/>
      <c r="J42" s="9"/>
      <c r="K42" s="9"/>
      <c r="L42" s="36"/>
      <c r="M42" s="9"/>
      <c r="N42" s="9"/>
      <c r="O42" s="36"/>
      <c r="P42" s="36"/>
      <c r="Q42" s="36"/>
      <c r="R42" s="1"/>
      <c r="S42" s="1"/>
      <c r="T42" s="1"/>
      <c r="U42" s="1"/>
      <c r="V42" s="1"/>
      <c r="W42" s="1"/>
      <c r="X42" s="1"/>
      <c r="Y42" s="1"/>
      <c r="Z42" s="1"/>
      <c r="AA42" s="1"/>
      <c r="AB42" s="1"/>
      <c r="AC42" s="1"/>
      <c r="AD42" s="1"/>
    </row>
    <row r="43" spans="1:30" ht="24" customHeight="1">
      <c r="A43" s="71" t="s">
        <v>4</v>
      </c>
      <c r="B43" s="71"/>
      <c r="C43" s="42"/>
      <c r="D43" s="12"/>
      <c r="E43" s="17"/>
      <c r="F43" s="12">
        <f>IF(A43="Cash",150000,)</f>
        <v>150000</v>
      </c>
      <c r="G43" s="5"/>
      <c r="H43" s="5"/>
      <c r="I43" s="5"/>
      <c r="J43" s="5"/>
      <c r="K43" s="5"/>
      <c r="L43" s="36"/>
      <c r="M43" s="37"/>
      <c r="N43" s="37"/>
      <c r="O43" s="36"/>
      <c r="P43" s="36"/>
      <c r="Q43" s="36"/>
    </row>
    <row r="44" spans="1:30" s="3" customFormat="1" ht="24" customHeight="1">
      <c r="A44" s="74" t="s">
        <v>6</v>
      </c>
      <c r="B44" s="74"/>
      <c r="C44" s="27"/>
      <c r="D44" s="6"/>
      <c r="E44" s="6"/>
      <c r="F44" s="6">
        <f>IF(A44="Accounts receivable", 42000,)</f>
        <v>42000</v>
      </c>
      <c r="G44" s="10"/>
      <c r="H44" s="9"/>
      <c r="I44" s="9"/>
      <c r="J44" s="9"/>
      <c r="K44" s="9"/>
      <c r="L44" s="36"/>
      <c r="M44" s="37"/>
      <c r="N44" s="37"/>
      <c r="O44" s="36"/>
      <c r="P44" s="36"/>
      <c r="Q44" s="36"/>
      <c r="R44" s="1"/>
      <c r="S44" s="1"/>
      <c r="T44" s="1"/>
      <c r="U44" s="1"/>
      <c r="V44" s="1"/>
      <c r="W44" s="1"/>
      <c r="X44" s="1"/>
      <c r="Y44" s="1"/>
      <c r="Z44" s="1"/>
      <c r="AA44" s="1"/>
      <c r="AB44" s="1"/>
      <c r="AC44" s="1"/>
      <c r="AD44" s="1"/>
    </row>
    <row r="45" spans="1:30" s="3" customFormat="1" ht="24" customHeight="1">
      <c r="A45" s="72" t="s">
        <v>7</v>
      </c>
      <c r="B45" s="72"/>
      <c r="C45" s="43"/>
      <c r="D45" s="11"/>
      <c r="E45" s="11"/>
      <c r="F45" s="32">
        <f>IF(A45="Prepaid rent",15000,)</f>
        <v>15000</v>
      </c>
      <c r="G45" s="10"/>
      <c r="H45" s="9"/>
      <c r="I45" s="9"/>
      <c r="J45" s="9"/>
      <c r="K45" s="9"/>
      <c r="L45" s="36"/>
      <c r="M45" s="37"/>
      <c r="N45" s="37"/>
      <c r="O45" s="36"/>
      <c r="P45" s="36"/>
      <c r="Q45" s="36"/>
      <c r="R45" s="1"/>
      <c r="S45" s="1"/>
      <c r="T45" s="1"/>
      <c r="U45" s="1"/>
      <c r="V45" s="1"/>
      <c r="W45" s="1"/>
      <c r="X45" s="1"/>
      <c r="Y45" s="1"/>
      <c r="Z45" s="1"/>
      <c r="AA45" s="1"/>
      <c r="AB45" s="1"/>
      <c r="AC45" s="1"/>
      <c r="AD45" s="1"/>
    </row>
    <row r="46" spans="1:30" s="3" customFormat="1" ht="24" customHeight="1">
      <c r="A46" s="74" t="s">
        <v>62</v>
      </c>
      <c r="B46" s="74"/>
      <c r="C46" s="25"/>
      <c r="D46" s="6"/>
      <c r="E46" s="6"/>
      <c r="F46" s="6">
        <f>IF(A46="Land",84000,)</f>
        <v>84000</v>
      </c>
      <c r="G46" s="10"/>
      <c r="H46" s="9"/>
      <c r="I46" s="9"/>
      <c r="J46" s="9"/>
      <c r="K46" s="9"/>
      <c r="L46" s="36"/>
      <c r="M46" s="37"/>
      <c r="N46" s="37"/>
      <c r="O46" s="36"/>
      <c r="P46" s="36"/>
      <c r="Q46" s="36"/>
      <c r="R46" s="1"/>
      <c r="S46" s="1"/>
      <c r="T46" s="1"/>
      <c r="U46" s="1"/>
      <c r="V46" s="1"/>
      <c r="W46" s="1"/>
      <c r="X46" s="1"/>
      <c r="Y46" s="1"/>
      <c r="Z46" s="1"/>
      <c r="AA46" s="1"/>
      <c r="AB46" s="1"/>
      <c r="AC46" s="1"/>
      <c r="AD46" s="1"/>
    </row>
    <row r="47" spans="1:30" s="3" customFormat="1" ht="24" customHeight="1">
      <c r="A47" s="72" t="s">
        <v>9</v>
      </c>
      <c r="B47" s="75"/>
      <c r="C47" s="44"/>
      <c r="D47" s="33">
        <f>IF(A47="Building and equipment",200000,)</f>
        <v>200000</v>
      </c>
      <c r="E47" s="11"/>
      <c r="F47" s="11"/>
      <c r="G47" s="10"/>
      <c r="H47" s="9"/>
      <c r="I47" s="9"/>
      <c r="J47" s="9"/>
      <c r="K47" s="9"/>
      <c r="L47" s="36"/>
      <c r="M47" s="37"/>
      <c r="N47" s="37"/>
      <c r="O47" s="36"/>
      <c r="P47" s="36"/>
      <c r="Q47" s="36"/>
      <c r="R47" s="1"/>
      <c r="S47" s="1"/>
      <c r="T47" s="1"/>
      <c r="U47" s="1"/>
      <c r="V47" s="1"/>
      <c r="W47" s="1"/>
      <c r="X47" s="1"/>
      <c r="Y47" s="1"/>
      <c r="Z47" s="1"/>
      <c r="AA47" s="1"/>
      <c r="AB47" s="1"/>
      <c r="AC47" s="1"/>
      <c r="AD47" s="1"/>
    </row>
    <row r="48" spans="1:30" s="3" customFormat="1" ht="24" customHeight="1">
      <c r="A48" s="25" t="s">
        <v>26</v>
      </c>
      <c r="B48" s="50" t="s">
        <v>10</v>
      </c>
      <c r="C48" s="26" t="s">
        <v>27</v>
      </c>
      <c r="D48" s="34">
        <f>IF(B48="Accumulated depreciation",60000,)</f>
        <v>60000</v>
      </c>
      <c r="E48" s="28" t="s">
        <v>28</v>
      </c>
      <c r="F48" s="22">
        <f>D47-D48</f>
        <v>140000</v>
      </c>
      <c r="G48" s="10"/>
      <c r="H48" s="9"/>
      <c r="I48" s="9"/>
      <c r="J48" s="9"/>
      <c r="K48" s="9"/>
      <c r="L48" s="36"/>
      <c r="M48" s="37"/>
      <c r="N48" s="37"/>
      <c r="O48" s="36"/>
      <c r="P48" s="36"/>
      <c r="Q48" s="36"/>
      <c r="R48" s="1"/>
      <c r="S48" s="1"/>
      <c r="T48" s="1"/>
      <c r="U48" s="1"/>
      <c r="V48" s="1"/>
      <c r="W48" s="1"/>
      <c r="X48" s="1"/>
      <c r="Y48" s="1"/>
      <c r="Z48" s="1"/>
      <c r="AA48" s="1"/>
      <c r="AB48" s="1"/>
      <c r="AC48" s="1"/>
      <c r="AD48" s="1"/>
    </row>
    <row r="49" spans="1:30" s="3" customFormat="1" ht="24" customHeight="1">
      <c r="A49" s="45" t="s">
        <v>23</v>
      </c>
      <c r="B49" s="45"/>
      <c r="C49" s="45"/>
      <c r="D49" s="11"/>
      <c r="E49" s="11"/>
      <c r="F49" s="18">
        <f>SUM(F43:F48)</f>
        <v>431000</v>
      </c>
      <c r="G49" s="10"/>
      <c r="H49" s="9"/>
      <c r="I49" s="9"/>
      <c r="J49" s="9"/>
      <c r="K49" s="9"/>
      <c r="L49" s="36"/>
      <c r="M49" s="37"/>
      <c r="N49" s="37"/>
      <c r="O49" s="36"/>
      <c r="P49" s="36"/>
      <c r="Q49" s="36"/>
      <c r="R49" s="1"/>
      <c r="S49" s="1"/>
      <c r="T49" s="1"/>
      <c r="U49" s="1"/>
      <c r="V49" s="1"/>
      <c r="W49" s="1"/>
      <c r="X49" s="1"/>
      <c r="Y49" s="1"/>
      <c r="Z49" s="1"/>
      <c r="AA49" s="1"/>
      <c r="AB49" s="1"/>
      <c r="AC49" s="1"/>
      <c r="AD49" s="1"/>
    </row>
    <row r="50" spans="1:30" s="3" customFormat="1" ht="24" customHeight="1">
      <c r="A50" s="25" t="s">
        <v>2</v>
      </c>
      <c r="B50" s="25"/>
      <c r="C50" s="25"/>
      <c r="D50" s="6" t="s">
        <v>2</v>
      </c>
      <c r="E50" s="6"/>
      <c r="F50" s="6" t="s">
        <v>2</v>
      </c>
      <c r="G50" s="10"/>
      <c r="H50" s="9"/>
      <c r="I50" s="9"/>
      <c r="J50" s="9"/>
      <c r="K50" s="9"/>
      <c r="L50" s="36"/>
      <c r="M50" s="37"/>
      <c r="N50" s="37"/>
      <c r="O50" s="36"/>
      <c r="P50" s="36"/>
      <c r="Q50" s="36"/>
      <c r="R50" s="1"/>
      <c r="S50" s="1"/>
      <c r="T50" s="1"/>
      <c r="U50" s="1"/>
      <c r="V50" s="1"/>
      <c r="W50" s="1"/>
      <c r="X50" s="1"/>
      <c r="Y50" s="1"/>
      <c r="Z50" s="1"/>
      <c r="AA50" s="1"/>
      <c r="AB50" s="1"/>
      <c r="AC50" s="1"/>
      <c r="AD50" s="1"/>
    </row>
    <row r="51" spans="1:30" s="3" customFormat="1" ht="24" customHeight="1">
      <c r="A51" s="72" t="s">
        <v>11</v>
      </c>
      <c r="B51" s="72"/>
      <c r="C51" s="46"/>
      <c r="D51" s="11"/>
      <c r="E51" s="11"/>
      <c r="F51" s="33">
        <f>IF(A51="Accounts payable",21000,)</f>
        <v>21000</v>
      </c>
      <c r="G51" s="10"/>
      <c r="H51" s="9"/>
      <c r="I51" s="9"/>
      <c r="J51" s="9"/>
      <c r="K51" s="9"/>
      <c r="L51" s="36"/>
      <c r="M51" s="37"/>
      <c r="N51" s="37"/>
      <c r="O51" s="36"/>
      <c r="P51" s="36"/>
      <c r="Q51" s="36"/>
      <c r="R51" s="1"/>
      <c r="S51" s="1"/>
      <c r="T51" s="1"/>
      <c r="U51" s="1"/>
      <c r="V51" s="1"/>
      <c r="W51" s="1"/>
      <c r="X51" s="1"/>
      <c r="Y51" s="1"/>
      <c r="Z51" s="1"/>
      <c r="AA51" s="1"/>
      <c r="AB51" s="1"/>
      <c r="AC51" s="1"/>
      <c r="AD51" s="1"/>
    </row>
    <row r="52" spans="1:30" s="3" customFormat="1" ht="24" customHeight="1">
      <c r="A52" s="83" t="s">
        <v>12</v>
      </c>
      <c r="B52" s="83"/>
      <c r="C52" s="25"/>
      <c r="D52" s="6" t="s">
        <v>2</v>
      </c>
      <c r="E52" s="6"/>
      <c r="F52" s="6">
        <f>IF(A52="Unearned revenue",13000,)</f>
        <v>13000</v>
      </c>
      <c r="G52" s="10"/>
      <c r="H52" s="9"/>
      <c r="I52" s="9"/>
      <c r="J52" s="9"/>
      <c r="K52" s="9"/>
      <c r="L52" s="36"/>
      <c r="M52" s="49"/>
      <c r="N52" s="37"/>
      <c r="O52" s="36"/>
      <c r="P52" s="36"/>
      <c r="Q52" s="36"/>
      <c r="R52" s="1"/>
      <c r="S52" s="1"/>
      <c r="T52" s="1"/>
      <c r="U52" s="1"/>
      <c r="V52" s="1"/>
      <c r="W52" s="1"/>
      <c r="X52" s="1"/>
      <c r="Y52" s="1"/>
      <c r="Z52" s="1"/>
      <c r="AA52" s="1"/>
      <c r="AB52" s="1"/>
      <c r="AC52" s="1"/>
      <c r="AD52" s="1"/>
    </row>
    <row r="53" spans="1:30" s="3" customFormat="1" ht="24" customHeight="1">
      <c r="A53" s="73" t="s">
        <v>13</v>
      </c>
      <c r="B53" s="73"/>
      <c r="C53" s="43"/>
      <c r="D53" s="11"/>
      <c r="E53" s="11"/>
      <c r="F53" s="35">
        <f>IF(A53="Notes payable",100000,)</f>
        <v>100000</v>
      </c>
      <c r="G53" s="10"/>
      <c r="H53" s="9"/>
      <c r="I53" s="9"/>
      <c r="J53" s="9"/>
      <c r="K53" s="9"/>
      <c r="L53" s="47"/>
      <c r="M53" s="37"/>
      <c r="N53" s="37"/>
      <c r="O53" s="36"/>
      <c r="P53" s="36"/>
      <c r="Q53" s="36"/>
      <c r="R53" s="1"/>
      <c r="S53" s="1"/>
      <c r="T53" s="1"/>
      <c r="U53" s="1"/>
      <c r="V53" s="1"/>
      <c r="W53" s="1"/>
      <c r="X53" s="1"/>
      <c r="Y53" s="1"/>
      <c r="Z53" s="1"/>
      <c r="AA53" s="1"/>
      <c r="AB53" s="1"/>
      <c r="AC53" s="1"/>
      <c r="AD53" s="1"/>
    </row>
    <row r="54" spans="1:30" s="3" customFormat="1" ht="24" customHeight="1">
      <c r="A54" s="76" t="s">
        <v>24</v>
      </c>
      <c r="B54" s="76"/>
      <c r="C54" s="19"/>
      <c r="D54" s="6" t="s">
        <v>2</v>
      </c>
      <c r="E54" s="6"/>
      <c r="F54" s="29">
        <f>SUM(F51:F53)</f>
        <v>134000</v>
      </c>
      <c r="G54" s="10"/>
      <c r="H54" s="9"/>
      <c r="I54" s="9"/>
      <c r="J54" s="9"/>
      <c r="K54" s="9"/>
      <c r="L54" s="48"/>
      <c r="M54" s="37"/>
      <c r="N54" s="37"/>
      <c r="O54" s="36"/>
      <c r="P54" s="36"/>
      <c r="Q54" s="36"/>
      <c r="R54" s="1"/>
      <c r="S54" s="1"/>
      <c r="T54" s="1"/>
      <c r="U54" s="1"/>
      <c r="V54" s="1"/>
      <c r="W54" s="1"/>
      <c r="X54" s="1"/>
      <c r="Y54" s="1"/>
      <c r="Z54" s="1"/>
      <c r="AA54" s="1"/>
      <c r="AB54" s="1"/>
      <c r="AC54" s="1"/>
      <c r="AD54" s="1"/>
    </row>
    <row r="55" spans="1:30" s="3" customFormat="1" ht="24" customHeight="1">
      <c r="A55" s="73" t="s">
        <v>14</v>
      </c>
      <c r="B55" s="73"/>
      <c r="C55" s="43"/>
      <c r="D55" s="33">
        <f>IF(A55="Capital stock",75000,)</f>
        <v>75000</v>
      </c>
      <c r="E55" s="11"/>
      <c r="F55" s="11" t="s">
        <v>2</v>
      </c>
      <c r="G55" s="10"/>
      <c r="H55" s="9"/>
      <c r="I55" s="9"/>
      <c r="J55" s="9"/>
      <c r="K55" s="9"/>
      <c r="L55" s="47"/>
      <c r="M55" s="37"/>
      <c r="N55" s="37"/>
      <c r="O55" s="36"/>
      <c r="P55" s="36"/>
      <c r="Q55" s="36"/>
      <c r="R55" s="1"/>
      <c r="S55" s="1"/>
      <c r="T55" s="1"/>
      <c r="U55" s="1"/>
      <c r="V55" s="1"/>
      <c r="W55" s="1"/>
      <c r="X55" s="1"/>
      <c r="Y55" s="1"/>
      <c r="Z55" s="1"/>
      <c r="AA55" s="1"/>
      <c r="AB55" s="1"/>
      <c r="AC55" s="1"/>
      <c r="AD55" s="1"/>
    </row>
    <row r="56" spans="1:30" s="3" customFormat="1" ht="24" customHeight="1">
      <c r="A56" s="77" t="s">
        <v>15</v>
      </c>
      <c r="B56" s="77"/>
      <c r="C56" s="25"/>
      <c r="D56" s="22">
        <f>F39</f>
        <v>222000</v>
      </c>
      <c r="E56" s="6"/>
      <c r="F56" s="22">
        <f>SUM(D55:D56)</f>
        <v>297000</v>
      </c>
      <c r="G56" s="10"/>
      <c r="H56" s="9"/>
      <c r="I56" s="9"/>
      <c r="J56" s="9"/>
      <c r="K56" s="9"/>
      <c r="L56" s="47"/>
      <c r="M56" s="37"/>
      <c r="N56" s="37"/>
      <c r="O56" s="36"/>
      <c r="P56" s="36"/>
      <c r="Q56" s="36"/>
      <c r="R56" s="1"/>
      <c r="S56" s="1"/>
      <c r="T56" s="1"/>
      <c r="U56" s="1"/>
      <c r="V56" s="1"/>
      <c r="W56" s="1"/>
      <c r="X56" s="1"/>
      <c r="Y56" s="1"/>
      <c r="Z56" s="1"/>
      <c r="AA56" s="1"/>
      <c r="AB56" s="1"/>
      <c r="AC56" s="1"/>
      <c r="AD56" s="1"/>
    </row>
    <row r="57" spans="1:30" s="3" customFormat="1" ht="24" customHeight="1">
      <c r="A57" s="21" t="s">
        <v>25</v>
      </c>
      <c r="B57" s="21"/>
      <c r="C57" s="21"/>
      <c r="D57" s="12" t="s">
        <v>2</v>
      </c>
      <c r="E57" s="11"/>
      <c r="F57" s="20">
        <f>F54+F56</f>
        <v>431000</v>
      </c>
      <c r="G57" s="10"/>
      <c r="H57" s="9"/>
      <c r="I57" s="9"/>
      <c r="J57" s="9"/>
      <c r="K57" s="9"/>
      <c r="L57" s="41"/>
      <c r="M57" s="41"/>
      <c r="N57" s="9"/>
      <c r="O57" s="36"/>
      <c r="P57" s="36"/>
      <c r="Q57" s="36"/>
      <c r="R57" s="1"/>
      <c r="S57" s="1"/>
      <c r="T57" s="1"/>
      <c r="U57" s="1"/>
      <c r="V57" s="1"/>
      <c r="W57" s="1"/>
      <c r="X57" s="1"/>
      <c r="Y57" s="1"/>
      <c r="Z57" s="1"/>
      <c r="AA57" s="1"/>
      <c r="AB57" s="1"/>
      <c r="AC57" s="1"/>
      <c r="AD57" s="1"/>
    </row>
    <row r="58" spans="1:30" s="3" customFormat="1" ht="24" customHeight="1">
      <c r="A58" s="25"/>
      <c r="B58" s="25"/>
      <c r="C58" s="25"/>
      <c r="D58" s="6"/>
      <c r="E58" s="6"/>
      <c r="F58" s="6"/>
      <c r="G58" s="10"/>
      <c r="H58" s="9"/>
      <c r="I58" s="9"/>
      <c r="J58" s="9"/>
      <c r="K58" s="9"/>
      <c r="L58" s="47"/>
      <c r="M58" s="37"/>
      <c r="N58" s="37"/>
      <c r="O58" s="36"/>
      <c r="P58" s="36"/>
      <c r="Q58" s="36"/>
      <c r="R58" s="1"/>
      <c r="S58" s="1"/>
      <c r="T58" s="1"/>
      <c r="U58" s="1"/>
      <c r="V58" s="1"/>
      <c r="W58" s="1"/>
      <c r="X58" s="1"/>
      <c r="Y58" s="1"/>
      <c r="Z58" s="1"/>
      <c r="AA58" s="1"/>
      <c r="AB58" s="1"/>
      <c r="AC58" s="1"/>
      <c r="AD58" s="1"/>
    </row>
    <row r="59" spans="1:30">
      <c r="A59" s="36"/>
      <c r="B59" s="36"/>
      <c r="C59" s="36"/>
      <c r="D59" s="36"/>
      <c r="E59" s="36"/>
      <c r="F59" s="36"/>
      <c r="G59" s="36"/>
      <c r="H59" s="36"/>
      <c r="I59" s="36"/>
      <c r="J59" s="36"/>
      <c r="K59" s="36"/>
      <c r="L59" s="36"/>
      <c r="M59" s="36"/>
      <c r="N59" s="36"/>
      <c r="O59" s="36"/>
      <c r="P59" s="36"/>
      <c r="Q59" s="36"/>
    </row>
    <row r="60" spans="1:30">
      <c r="A60" s="36"/>
      <c r="B60" s="36"/>
      <c r="C60" s="36"/>
      <c r="D60" s="36"/>
      <c r="E60" s="36"/>
      <c r="F60" s="36"/>
      <c r="G60" s="36"/>
      <c r="H60" s="36"/>
      <c r="I60" s="36"/>
      <c r="J60" s="36"/>
      <c r="K60" s="36"/>
      <c r="L60" s="36"/>
      <c r="M60" s="36"/>
      <c r="N60" s="36"/>
      <c r="O60" s="36"/>
      <c r="P60" s="36"/>
      <c r="Q60" s="36"/>
    </row>
    <row r="61" spans="1:30" hidden="1">
      <c r="A61" s="36"/>
      <c r="B61" s="36"/>
      <c r="C61" s="36"/>
      <c r="D61" s="36"/>
      <c r="E61" s="36"/>
      <c r="F61" s="36"/>
      <c r="G61" s="36"/>
      <c r="H61" s="36"/>
      <c r="I61" s="36"/>
      <c r="J61" s="36"/>
      <c r="K61" s="36"/>
      <c r="L61" s="36"/>
      <c r="M61" s="36"/>
      <c r="N61" s="36"/>
      <c r="O61" s="36"/>
      <c r="P61" s="36"/>
      <c r="Q61" s="36"/>
    </row>
    <row r="62" spans="1:30" hidden="1">
      <c r="A62" s="36"/>
      <c r="B62" s="36"/>
      <c r="C62" s="36"/>
      <c r="D62" s="36"/>
      <c r="E62" s="36"/>
      <c r="F62" s="36"/>
      <c r="G62" s="36"/>
      <c r="H62" s="36"/>
      <c r="I62" s="36"/>
      <c r="J62" s="36"/>
      <c r="K62" s="36"/>
      <c r="L62" s="36"/>
      <c r="M62" s="36"/>
      <c r="N62" s="36"/>
      <c r="O62" s="36"/>
      <c r="P62" s="36"/>
      <c r="Q62" s="36"/>
    </row>
    <row r="63" spans="1:30" hidden="1">
      <c r="A63" s="36"/>
      <c r="B63" s="36"/>
      <c r="C63" s="36"/>
      <c r="D63" s="36"/>
      <c r="E63" s="36"/>
      <c r="F63" s="36"/>
      <c r="G63" s="36"/>
      <c r="H63" s="36"/>
      <c r="I63" s="36"/>
      <c r="J63" s="36"/>
      <c r="K63" s="36"/>
      <c r="L63" s="36"/>
      <c r="M63" s="36"/>
      <c r="N63" s="36"/>
      <c r="O63" s="36"/>
      <c r="P63" s="36"/>
      <c r="Q63" s="36"/>
    </row>
    <row r="64" spans="1:30" hidden="1">
      <c r="A64" s="36"/>
      <c r="B64" s="36"/>
      <c r="C64" s="36"/>
      <c r="D64" s="36"/>
      <c r="E64" s="36"/>
      <c r="F64" s="36"/>
      <c r="G64" s="36"/>
      <c r="H64" s="36"/>
      <c r="I64" s="36"/>
      <c r="J64" s="36"/>
      <c r="K64" s="36"/>
      <c r="L64" s="36"/>
      <c r="M64" s="36"/>
      <c r="N64" s="36"/>
      <c r="O64" s="36"/>
      <c r="P64" s="36"/>
      <c r="Q64" s="36"/>
    </row>
    <row r="65" spans="1:17" hidden="1">
      <c r="A65" s="36"/>
      <c r="B65" s="36"/>
      <c r="C65" s="36"/>
      <c r="D65" s="36"/>
      <c r="E65" s="36"/>
      <c r="F65" s="36"/>
      <c r="G65" s="36"/>
      <c r="H65" s="36"/>
      <c r="I65" s="36"/>
      <c r="J65" s="36"/>
      <c r="K65" s="36"/>
      <c r="L65" s="36"/>
      <c r="M65" s="36"/>
      <c r="N65" s="36"/>
      <c r="O65" s="36"/>
      <c r="P65" s="36"/>
      <c r="Q65" s="36"/>
    </row>
    <row r="66" spans="1:17" hidden="1">
      <c r="A66" s="36"/>
      <c r="B66" s="36"/>
      <c r="C66" s="36"/>
      <c r="D66" s="36"/>
      <c r="E66" s="36"/>
      <c r="F66" s="36"/>
      <c r="G66" s="36"/>
      <c r="H66" s="36"/>
      <c r="I66" s="36"/>
      <c r="J66" s="36"/>
      <c r="K66" s="36"/>
      <c r="L66" s="36"/>
      <c r="M66" s="36"/>
      <c r="N66" s="36"/>
      <c r="O66" s="36"/>
      <c r="P66" s="36"/>
      <c r="Q66" s="36"/>
    </row>
    <row r="67" spans="1:17" hidden="1">
      <c r="A67" s="36"/>
      <c r="B67" s="36"/>
      <c r="C67" s="36"/>
      <c r="D67" s="36"/>
      <c r="E67" s="36"/>
      <c r="F67" s="36"/>
      <c r="G67" s="36"/>
      <c r="H67" s="36"/>
      <c r="I67" s="36"/>
      <c r="J67" s="36"/>
      <c r="K67" s="36"/>
      <c r="L67" s="36"/>
      <c r="M67" s="36"/>
      <c r="N67" s="36"/>
      <c r="O67" s="36"/>
      <c r="P67" s="36"/>
      <c r="Q67" s="36"/>
    </row>
    <row r="68" spans="1:17" hidden="1">
      <c r="A68" s="36"/>
      <c r="B68" s="36"/>
      <c r="C68" s="36"/>
      <c r="D68" s="36"/>
      <c r="E68" s="36"/>
      <c r="F68" s="36"/>
      <c r="G68" s="36"/>
      <c r="H68" s="36"/>
      <c r="I68" s="36"/>
      <c r="J68" s="36"/>
      <c r="K68" s="36"/>
      <c r="L68" s="36"/>
      <c r="M68" s="36"/>
      <c r="N68" s="36"/>
      <c r="O68" s="36"/>
      <c r="P68" s="36"/>
      <c r="Q68" s="36"/>
    </row>
    <row r="69" spans="1:17" hidden="1">
      <c r="A69" s="36"/>
      <c r="B69" s="36"/>
      <c r="C69" s="36"/>
      <c r="D69" s="36"/>
      <c r="E69" s="36"/>
      <c r="F69" s="36"/>
      <c r="G69" s="36"/>
      <c r="H69" s="36"/>
      <c r="I69" s="36"/>
      <c r="J69" s="36"/>
      <c r="K69" s="36"/>
      <c r="L69" s="36"/>
      <c r="M69" s="36"/>
      <c r="N69" s="36"/>
      <c r="O69" s="36"/>
      <c r="P69" s="36"/>
      <c r="Q69" s="36"/>
    </row>
    <row r="70" spans="1:17" hidden="1">
      <c r="A70" s="36"/>
      <c r="B70" s="36"/>
      <c r="C70" s="36"/>
      <c r="D70" s="36"/>
      <c r="E70" s="36"/>
      <c r="F70" s="36"/>
      <c r="G70" s="36"/>
      <c r="H70" s="36"/>
      <c r="I70" s="36"/>
      <c r="J70" s="36"/>
      <c r="K70" s="36"/>
      <c r="L70" s="36"/>
      <c r="M70" s="36"/>
      <c r="N70" s="36"/>
      <c r="O70" s="36"/>
      <c r="P70" s="36"/>
      <c r="Q70" s="36"/>
    </row>
    <row r="71" spans="1:17" hidden="1">
      <c r="A71" s="36"/>
      <c r="B71" s="36"/>
      <c r="C71" s="36"/>
      <c r="D71" s="36"/>
      <c r="E71" s="36"/>
      <c r="F71" s="36"/>
      <c r="G71" s="36"/>
      <c r="H71" s="36"/>
      <c r="I71" s="36"/>
      <c r="J71" s="36"/>
      <c r="K71" s="36"/>
      <c r="L71" s="36"/>
      <c r="M71" s="36"/>
      <c r="N71" s="36"/>
      <c r="O71" s="36"/>
      <c r="P71" s="36"/>
      <c r="Q71" s="36"/>
    </row>
    <row r="72" spans="1:17" hidden="1">
      <c r="A72" s="36"/>
      <c r="B72" s="36"/>
      <c r="C72" s="36"/>
      <c r="D72" s="36"/>
      <c r="E72" s="36"/>
      <c r="F72" s="36"/>
      <c r="G72" s="36"/>
      <c r="H72" s="36"/>
      <c r="I72" s="36"/>
      <c r="J72" s="36"/>
      <c r="K72" s="36"/>
      <c r="L72" s="36"/>
      <c r="M72" s="36"/>
      <c r="N72" s="36"/>
      <c r="O72" s="36"/>
      <c r="P72" s="36"/>
      <c r="Q72" s="36"/>
    </row>
    <row r="73" spans="1:17" hidden="1">
      <c r="A73" s="36"/>
      <c r="B73" s="36"/>
      <c r="C73" s="36"/>
      <c r="D73" s="36"/>
      <c r="E73" s="36"/>
      <c r="F73" s="36"/>
      <c r="G73" s="36"/>
      <c r="H73" s="36"/>
      <c r="I73" s="36"/>
      <c r="J73" s="36"/>
      <c r="K73" s="36"/>
      <c r="L73" s="36"/>
      <c r="M73" s="36"/>
      <c r="N73" s="36"/>
      <c r="O73" s="36"/>
      <c r="P73" s="36"/>
      <c r="Q73" s="36"/>
    </row>
    <row r="74" spans="1:17" hidden="1">
      <c r="A74" s="36"/>
      <c r="B74" s="36"/>
      <c r="C74" s="36"/>
      <c r="D74" s="36"/>
      <c r="E74" s="36"/>
      <c r="F74" s="36"/>
      <c r="G74" s="36"/>
      <c r="H74" s="36"/>
      <c r="I74" s="36"/>
      <c r="J74" s="36"/>
      <c r="K74" s="36"/>
      <c r="L74" s="36"/>
      <c r="M74" s="36"/>
      <c r="N74" s="36"/>
      <c r="O74" s="36"/>
      <c r="P74" s="36"/>
      <c r="Q74" s="36"/>
    </row>
    <row r="75" spans="1:17" hidden="1">
      <c r="A75" s="36"/>
      <c r="B75" s="36"/>
      <c r="C75" s="36"/>
      <c r="D75" s="36"/>
      <c r="E75" s="36"/>
      <c r="F75" s="36"/>
      <c r="G75" s="36"/>
      <c r="H75" s="36"/>
      <c r="I75" s="36"/>
      <c r="J75" s="36"/>
      <c r="K75" s="36"/>
      <c r="L75" s="36"/>
      <c r="M75" s="36"/>
      <c r="N75" s="36"/>
      <c r="O75" s="36"/>
      <c r="P75" s="36"/>
      <c r="Q75" s="36"/>
    </row>
    <row r="76" spans="1:17" hidden="1">
      <c r="A76" s="36"/>
      <c r="B76" s="36"/>
      <c r="C76" s="36"/>
      <c r="D76" s="36"/>
      <c r="E76" s="36"/>
      <c r="F76" s="36"/>
      <c r="G76" s="36"/>
      <c r="H76" s="36"/>
      <c r="I76" s="36"/>
      <c r="J76" s="36"/>
      <c r="K76" s="36"/>
      <c r="L76" s="36"/>
      <c r="M76" s="36"/>
      <c r="N76" s="36"/>
      <c r="O76" s="36"/>
      <c r="P76" s="36"/>
      <c r="Q76" s="36"/>
    </row>
    <row r="77" spans="1:17" hidden="1">
      <c r="A77" s="36"/>
      <c r="B77" s="36"/>
      <c r="C77" s="36"/>
      <c r="D77" s="36"/>
      <c r="E77" s="36"/>
      <c r="F77" s="36"/>
      <c r="G77" s="36"/>
      <c r="H77" s="36"/>
      <c r="I77" s="36"/>
      <c r="J77" s="36"/>
      <c r="K77" s="36"/>
      <c r="L77" s="36"/>
      <c r="M77" s="36"/>
      <c r="N77" s="36"/>
      <c r="O77" s="36"/>
      <c r="P77" s="36"/>
      <c r="Q77" s="36"/>
    </row>
    <row r="78" spans="1:17" hidden="1">
      <c r="A78" s="36"/>
      <c r="B78" s="36"/>
      <c r="C78" s="36"/>
      <c r="D78" s="36"/>
      <c r="E78" s="36"/>
      <c r="F78" s="36"/>
      <c r="G78" s="36"/>
      <c r="H78" s="36"/>
      <c r="I78" s="36"/>
      <c r="J78" s="36"/>
      <c r="K78" s="36"/>
      <c r="L78" s="36"/>
      <c r="M78" s="36"/>
      <c r="N78" s="36"/>
      <c r="O78" s="36"/>
      <c r="P78" s="36"/>
      <c r="Q78" s="36"/>
    </row>
    <row r="79" spans="1:17" hidden="1">
      <c r="A79" s="36"/>
      <c r="B79" s="36"/>
      <c r="C79" s="36"/>
      <c r="D79" s="36"/>
      <c r="E79" s="36"/>
      <c r="F79" s="36"/>
      <c r="G79" s="36"/>
      <c r="H79" s="36"/>
      <c r="I79" s="36"/>
      <c r="J79" s="36"/>
      <c r="K79" s="36"/>
      <c r="L79" s="36"/>
      <c r="M79" s="36"/>
      <c r="N79" s="36"/>
      <c r="O79" s="36"/>
      <c r="P79" s="36"/>
      <c r="Q79" s="36"/>
    </row>
    <row r="80" spans="1:17" hidden="1">
      <c r="A80" s="36"/>
      <c r="B80" s="36"/>
      <c r="C80" s="36"/>
      <c r="D80" s="36"/>
      <c r="E80" s="36"/>
      <c r="F80" s="36"/>
      <c r="G80" s="36"/>
      <c r="H80" s="36"/>
      <c r="I80" s="36"/>
      <c r="J80" s="36"/>
      <c r="K80" s="36"/>
      <c r="L80" s="36"/>
      <c r="M80" s="36"/>
      <c r="N80" s="36"/>
      <c r="O80" s="36"/>
      <c r="P80" s="36"/>
      <c r="Q80" s="36"/>
    </row>
    <row r="81" spans="1:17" hidden="1">
      <c r="A81" s="36"/>
      <c r="B81" s="36"/>
      <c r="C81" s="36"/>
      <c r="D81" s="36"/>
      <c r="E81" s="36"/>
      <c r="F81" s="36"/>
      <c r="G81" s="36"/>
      <c r="H81" s="36"/>
      <c r="I81" s="36"/>
      <c r="J81" s="36"/>
      <c r="K81" s="36"/>
      <c r="L81" s="36"/>
      <c r="M81" s="36"/>
      <c r="N81" s="36"/>
      <c r="O81" s="36"/>
      <c r="P81" s="36"/>
      <c r="Q81" s="36"/>
    </row>
    <row r="82" spans="1:17" hidden="1">
      <c r="A82" s="36"/>
      <c r="B82" s="36"/>
      <c r="C82" s="36"/>
      <c r="D82" s="36"/>
      <c r="E82" s="36"/>
      <c r="F82" s="36"/>
      <c r="G82" s="36"/>
      <c r="H82" s="36"/>
      <c r="I82" s="36"/>
      <c r="J82" s="36"/>
      <c r="K82" s="36"/>
      <c r="L82" s="36"/>
      <c r="M82" s="36"/>
      <c r="N82" s="36"/>
      <c r="O82" s="36"/>
      <c r="P82" s="36"/>
      <c r="Q82" s="36"/>
    </row>
    <row r="83" spans="1:17" hidden="1">
      <c r="A83" s="36"/>
      <c r="B83" s="36"/>
      <c r="C83" s="36"/>
      <c r="D83" s="36"/>
      <c r="E83" s="36"/>
      <c r="F83" s="36"/>
      <c r="G83" s="36"/>
      <c r="H83" s="36"/>
      <c r="I83" s="36"/>
      <c r="J83" s="36"/>
      <c r="K83" s="36"/>
      <c r="L83" s="36"/>
      <c r="M83" s="36"/>
      <c r="N83" s="36"/>
      <c r="O83" s="36"/>
      <c r="P83" s="36"/>
      <c r="Q83" s="36"/>
    </row>
    <row r="84" spans="1:17" hidden="1">
      <c r="A84" s="36"/>
      <c r="B84" s="36"/>
      <c r="C84" s="36"/>
      <c r="D84" s="36"/>
      <c r="E84" s="36"/>
      <c r="F84" s="36"/>
      <c r="G84" s="36"/>
      <c r="H84" s="36"/>
      <c r="I84" s="36"/>
      <c r="J84" s="36"/>
      <c r="K84" s="36"/>
      <c r="L84" s="36"/>
      <c r="M84" s="36"/>
      <c r="N84" s="36"/>
      <c r="O84" s="36"/>
      <c r="P84" s="36"/>
      <c r="Q84" s="36"/>
    </row>
    <row r="85" spans="1:17" hidden="1">
      <c r="A85" s="36"/>
      <c r="B85" s="36"/>
      <c r="C85" s="36"/>
      <c r="D85" s="36"/>
      <c r="E85" s="36"/>
      <c r="F85" s="36"/>
      <c r="G85" s="36"/>
      <c r="H85" s="36"/>
      <c r="I85" s="36"/>
      <c r="J85" s="36"/>
      <c r="K85" s="36"/>
      <c r="L85" s="36"/>
      <c r="M85" s="36"/>
      <c r="N85" s="36"/>
      <c r="O85" s="36"/>
      <c r="P85" s="36"/>
      <c r="Q85" s="36"/>
    </row>
    <row r="86" spans="1:17" hidden="1">
      <c r="A86" s="36"/>
      <c r="B86" s="36"/>
      <c r="C86" s="36"/>
      <c r="D86" s="36"/>
      <c r="E86" s="36"/>
      <c r="F86" s="36"/>
      <c r="G86" s="36"/>
      <c r="H86" s="36"/>
      <c r="I86" s="36"/>
      <c r="J86" s="36"/>
      <c r="K86" s="36"/>
      <c r="L86" s="36"/>
      <c r="M86" s="36"/>
      <c r="N86" s="36"/>
      <c r="O86" s="36"/>
      <c r="P86" s="36"/>
      <c r="Q86" s="36"/>
    </row>
    <row r="87" spans="1:17" hidden="1">
      <c r="A87" s="36"/>
      <c r="B87" s="36"/>
      <c r="C87" s="36"/>
      <c r="D87" s="36"/>
      <c r="E87" s="36"/>
      <c r="F87" s="36"/>
      <c r="G87" s="36"/>
      <c r="H87" s="36"/>
      <c r="I87" s="36"/>
      <c r="J87" s="36"/>
      <c r="K87" s="36"/>
      <c r="L87" s="36"/>
      <c r="M87" s="36"/>
      <c r="N87" s="36"/>
      <c r="O87" s="36"/>
      <c r="P87" s="36"/>
      <c r="Q87" s="36"/>
    </row>
    <row r="88" spans="1:17" hidden="1">
      <c r="A88" s="36"/>
      <c r="B88" s="36"/>
      <c r="C88" s="36"/>
      <c r="D88" s="36"/>
      <c r="E88" s="36"/>
      <c r="F88" s="36"/>
      <c r="G88" s="36"/>
      <c r="H88" s="36"/>
      <c r="I88" s="36"/>
      <c r="J88" s="36"/>
      <c r="K88" s="36"/>
      <c r="L88" s="36"/>
      <c r="M88" s="36"/>
      <c r="N88" s="36"/>
      <c r="O88" s="36"/>
      <c r="P88" s="36"/>
      <c r="Q88" s="36"/>
    </row>
    <row r="89" spans="1:17" hidden="1">
      <c r="A89" s="36"/>
      <c r="B89" s="36"/>
      <c r="C89" s="36"/>
      <c r="D89" s="36"/>
      <c r="E89" s="36"/>
      <c r="F89" s="36"/>
      <c r="G89" s="36"/>
      <c r="H89" s="36"/>
      <c r="I89" s="36"/>
      <c r="J89" s="36"/>
      <c r="K89" s="36"/>
      <c r="L89" s="36"/>
      <c r="M89" s="36"/>
      <c r="N89" s="36"/>
      <c r="O89" s="36"/>
      <c r="P89" s="36"/>
      <c r="Q89" s="36"/>
    </row>
    <row r="90" spans="1:17" hidden="1">
      <c r="A90" s="36"/>
      <c r="B90" s="36"/>
      <c r="C90" s="36"/>
      <c r="D90" s="36"/>
      <c r="E90" s="36"/>
      <c r="F90" s="36"/>
      <c r="G90" s="36"/>
      <c r="H90" s="36"/>
      <c r="I90" s="36"/>
      <c r="J90" s="36"/>
      <c r="K90" s="36"/>
      <c r="L90" s="36"/>
      <c r="M90" s="36"/>
      <c r="N90" s="36"/>
      <c r="O90" s="36"/>
      <c r="P90" s="36"/>
      <c r="Q90" s="36"/>
    </row>
    <row r="91" spans="1:17" hidden="1">
      <c r="A91" s="36"/>
      <c r="B91" s="36"/>
      <c r="C91" s="36"/>
      <c r="D91" s="36"/>
      <c r="E91" s="36"/>
      <c r="F91" s="36"/>
      <c r="G91" s="36"/>
      <c r="H91" s="36"/>
      <c r="I91" s="36"/>
      <c r="J91" s="36"/>
      <c r="K91" s="36"/>
      <c r="L91" s="36"/>
      <c r="M91" s="36"/>
      <c r="N91" s="36"/>
      <c r="O91" s="36"/>
      <c r="P91" s="36"/>
      <c r="Q91" s="36"/>
    </row>
    <row r="92" spans="1:17" hidden="1">
      <c r="A92" s="36"/>
      <c r="B92" s="36"/>
      <c r="C92" s="36"/>
      <c r="D92" s="36"/>
      <c r="E92" s="36"/>
      <c r="F92" s="36"/>
      <c r="G92" s="36"/>
      <c r="H92" s="36"/>
      <c r="I92" s="36"/>
      <c r="J92" s="36"/>
      <c r="K92" s="36"/>
      <c r="L92" s="36"/>
      <c r="M92" s="36"/>
      <c r="N92" s="36"/>
      <c r="O92" s="36"/>
      <c r="P92" s="36"/>
      <c r="Q92" s="36"/>
    </row>
    <row r="93" spans="1:17" hidden="1">
      <c r="A93" s="36"/>
      <c r="B93" s="36"/>
      <c r="C93" s="36"/>
      <c r="D93" s="36"/>
      <c r="E93" s="36"/>
      <c r="F93" s="36"/>
      <c r="G93" s="36"/>
      <c r="H93" s="36"/>
      <c r="I93" s="36"/>
      <c r="J93" s="36"/>
      <c r="K93" s="36"/>
      <c r="L93" s="36"/>
      <c r="M93" s="36"/>
      <c r="N93" s="36"/>
      <c r="O93" s="36"/>
      <c r="P93" s="36"/>
      <c r="Q93" s="36"/>
    </row>
    <row r="94" spans="1:17" hidden="1">
      <c r="A94" s="36"/>
      <c r="B94" s="36"/>
      <c r="C94" s="36"/>
      <c r="D94" s="36"/>
      <c r="E94" s="36"/>
      <c r="F94" s="36"/>
      <c r="G94" s="36"/>
      <c r="H94" s="36"/>
      <c r="I94" s="36"/>
      <c r="J94" s="36"/>
      <c r="K94" s="36"/>
      <c r="L94" s="36"/>
      <c r="M94" s="36"/>
      <c r="N94" s="36"/>
      <c r="O94" s="36"/>
      <c r="P94" s="36"/>
      <c r="Q94" s="36"/>
    </row>
    <row r="95" spans="1:17" hidden="1">
      <c r="A95" s="36"/>
      <c r="B95" s="36"/>
      <c r="C95" s="36"/>
      <c r="D95" s="36"/>
      <c r="E95" s="36"/>
      <c r="F95" s="36"/>
      <c r="G95" s="36"/>
      <c r="H95" s="36"/>
      <c r="I95" s="36"/>
      <c r="J95" s="36"/>
      <c r="K95" s="36"/>
      <c r="L95" s="36"/>
      <c r="M95" s="36"/>
      <c r="N95" s="36"/>
      <c r="O95" s="36"/>
      <c r="P95" s="36"/>
      <c r="Q95" s="36"/>
    </row>
    <row r="96" spans="1:17" hidden="1">
      <c r="A96" s="36"/>
      <c r="B96" s="36"/>
      <c r="C96" s="36"/>
      <c r="D96" s="36"/>
      <c r="E96" s="36"/>
      <c r="F96" s="36"/>
      <c r="G96" s="36"/>
      <c r="H96" s="36"/>
      <c r="I96" s="36"/>
      <c r="J96" s="36"/>
      <c r="K96" s="36"/>
      <c r="L96" s="36"/>
      <c r="M96" s="36"/>
      <c r="N96" s="36"/>
      <c r="O96" s="36"/>
      <c r="P96" s="36"/>
      <c r="Q96" s="36"/>
    </row>
    <row r="97" spans="1:17" hidden="1">
      <c r="A97" s="36"/>
      <c r="B97" s="36"/>
      <c r="C97" s="36"/>
      <c r="D97" s="36"/>
      <c r="E97" s="36"/>
      <c r="F97" s="36"/>
      <c r="G97" s="36"/>
      <c r="H97" s="36"/>
      <c r="I97" s="36"/>
      <c r="J97" s="36"/>
      <c r="K97" s="36"/>
      <c r="L97" s="36"/>
      <c r="M97" s="36"/>
      <c r="N97" s="36"/>
      <c r="O97" s="36"/>
      <c r="P97" s="36"/>
      <c r="Q97" s="36"/>
    </row>
    <row r="98" spans="1:17" hidden="1">
      <c r="A98" s="36"/>
      <c r="B98" s="36"/>
      <c r="C98" s="36"/>
      <c r="D98" s="36"/>
      <c r="E98" s="36"/>
      <c r="F98" s="36"/>
      <c r="G98" s="36"/>
      <c r="H98" s="36"/>
      <c r="I98" s="36"/>
      <c r="J98" s="36"/>
      <c r="K98" s="36"/>
      <c r="L98" s="36"/>
      <c r="M98" s="36"/>
      <c r="N98" s="36"/>
      <c r="O98" s="36"/>
      <c r="P98" s="36"/>
      <c r="Q98" s="36"/>
    </row>
    <row r="99" spans="1:17" hidden="1">
      <c r="A99" s="36"/>
      <c r="B99" s="36"/>
      <c r="C99" s="36"/>
      <c r="D99" s="36"/>
      <c r="E99" s="36"/>
      <c r="F99" s="36"/>
      <c r="G99" s="36"/>
      <c r="H99" s="36"/>
      <c r="I99" s="36"/>
      <c r="J99" s="36"/>
      <c r="K99" s="36"/>
      <c r="L99" s="36"/>
      <c r="M99" s="36"/>
      <c r="N99" s="36"/>
      <c r="O99" s="36"/>
      <c r="P99" s="36"/>
      <c r="Q99" s="36"/>
    </row>
    <row r="100" spans="1:17" hidden="1">
      <c r="A100" s="36"/>
      <c r="B100" s="36"/>
      <c r="C100" s="36"/>
      <c r="D100" s="36"/>
      <c r="E100" s="36"/>
      <c r="F100" s="36"/>
      <c r="G100" s="36"/>
      <c r="H100" s="36"/>
      <c r="I100" s="36"/>
      <c r="J100" s="36"/>
      <c r="K100" s="36"/>
      <c r="L100" s="36"/>
      <c r="M100" s="36"/>
      <c r="N100" s="36"/>
      <c r="O100" s="36"/>
      <c r="P100" s="36"/>
      <c r="Q100" s="36"/>
    </row>
    <row r="101" spans="1:17" hidden="1">
      <c r="A101" s="36"/>
      <c r="B101" s="36"/>
      <c r="C101" s="36"/>
      <c r="D101" s="36"/>
      <c r="E101" s="36"/>
      <c r="F101" s="36"/>
      <c r="G101" s="36"/>
      <c r="H101" s="36"/>
      <c r="I101" s="36"/>
      <c r="J101" s="36"/>
      <c r="K101" s="36"/>
      <c r="L101" s="36"/>
      <c r="M101" s="36"/>
      <c r="N101" s="36"/>
      <c r="O101" s="36"/>
      <c r="P101" s="36"/>
      <c r="Q101" s="36"/>
    </row>
    <row r="102" spans="1:17" hidden="1">
      <c r="A102" s="36"/>
      <c r="B102" s="36"/>
      <c r="C102" s="36"/>
      <c r="D102" s="36"/>
      <c r="E102" s="36"/>
      <c r="F102" s="36"/>
      <c r="G102" s="36"/>
      <c r="H102" s="36"/>
      <c r="I102" s="36"/>
      <c r="J102" s="36"/>
      <c r="K102" s="36"/>
      <c r="L102" s="36"/>
      <c r="M102" s="36"/>
      <c r="N102" s="36"/>
      <c r="O102" s="36"/>
      <c r="P102" s="36"/>
      <c r="Q102" s="36"/>
    </row>
    <row r="103" spans="1:17" hidden="1">
      <c r="A103" s="36"/>
      <c r="B103" s="36"/>
      <c r="C103" s="36"/>
      <c r="D103" s="36"/>
      <c r="E103" s="36"/>
      <c r="F103" s="36"/>
      <c r="G103" s="36"/>
      <c r="H103" s="36"/>
      <c r="I103" s="36"/>
      <c r="J103" s="36"/>
      <c r="K103" s="36"/>
      <c r="L103" s="36"/>
      <c r="M103" s="36"/>
      <c r="N103" s="36"/>
      <c r="O103" s="36"/>
      <c r="P103" s="36"/>
      <c r="Q103" s="36"/>
    </row>
    <row r="104" spans="1:17" hidden="1">
      <c r="A104" s="36"/>
      <c r="B104" s="36"/>
      <c r="C104" s="36"/>
      <c r="D104" s="36"/>
      <c r="E104" s="36"/>
      <c r="F104" s="36"/>
      <c r="G104" s="36"/>
      <c r="H104" s="36"/>
      <c r="I104" s="36"/>
      <c r="J104" s="36"/>
      <c r="K104" s="36"/>
      <c r="L104" s="36"/>
      <c r="M104" s="36"/>
      <c r="N104" s="36"/>
      <c r="O104" s="36"/>
      <c r="P104" s="36"/>
      <c r="Q104" s="36"/>
    </row>
    <row r="105" spans="1:17" hidden="1">
      <c r="A105" s="36"/>
      <c r="B105" s="36"/>
      <c r="C105" s="36"/>
      <c r="D105" s="36"/>
      <c r="E105" s="36"/>
      <c r="F105" s="36"/>
      <c r="G105" s="36"/>
      <c r="H105" s="36"/>
      <c r="I105" s="36"/>
      <c r="J105" s="36"/>
      <c r="K105" s="36"/>
      <c r="L105" s="36"/>
      <c r="M105" s="36"/>
      <c r="N105" s="36"/>
      <c r="O105" s="36"/>
      <c r="P105" s="36"/>
      <c r="Q105" s="36"/>
    </row>
    <row r="106" spans="1:17" hidden="1">
      <c r="A106" s="36"/>
      <c r="B106" s="36"/>
      <c r="C106" s="36"/>
      <c r="D106" s="36"/>
      <c r="E106" s="36"/>
      <c r="F106" s="36"/>
      <c r="G106" s="36"/>
      <c r="H106" s="36"/>
      <c r="I106" s="36"/>
      <c r="J106" s="36"/>
      <c r="K106" s="36"/>
      <c r="L106" s="36"/>
      <c r="M106" s="36"/>
      <c r="N106" s="36"/>
      <c r="O106" s="36"/>
      <c r="P106" s="36"/>
      <c r="Q106" s="36"/>
    </row>
    <row r="107" spans="1:17" hidden="1">
      <c r="A107" s="36"/>
      <c r="B107" s="36"/>
      <c r="C107" s="36"/>
      <c r="D107" s="36"/>
      <c r="E107" s="36"/>
      <c r="F107" s="36"/>
      <c r="G107" s="36"/>
      <c r="H107" s="36"/>
      <c r="I107" s="36"/>
      <c r="J107" s="36"/>
      <c r="K107" s="36"/>
      <c r="L107" s="36"/>
      <c r="M107" s="36"/>
      <c r="N107" s="36"/>
      <c r="O107" s="36"/>
      <c r="P107" s="36"/>
      <c r="Q107" s="36"/>
    </row>
    <row r="108" spans="1:17" hidden="1">
      <c r="A108" s="36"/>
      <c r="B108" s="36"/>
      <c r="C108" s="36"/>
      <c r="D108" s="36"/>
      <c r="E108" s="36"/>
      <c r="F108" s="36"/>
      <c r="G108" s="36"/>
      <c r="H108" s="36"/>
      <c r="I108" s="36"/>
      <c r="J108" s="36"/>
      <c r="K108" s="36"/>
      <c r="L108" s="36"/>
      <c r="M108" s="36"/>
      <c r="N108" s="36"/>
      <c r="O108" s="36"/>
      <c r="P108" s="36"/>
      <c r="Q108" s="36"/>
    </row>
    <row r="109" spans="1:17" hidden="1">
      <c r="A109" s="36"/>
      <c r="B109" s="36"/>
      <c r="C109" s="36"/>
      <c r="D109" s="36"/>
      <c r="E109" s="36"/>
      <c r="F109" s="36"/>
      <c r="G109" s="36"/>
      <c r="H109" s="36"/>
      <c r="I109" s="36"/>
      <c r="J109" s="36"/>
      <c r="K109" s="36"/>
      <c r="L109" s="36"/>
      <c r="M109" s="36"/>
      <c r="N109" s="36"/>
      <c r="O109" s="36"/>
      <c r="P109" s="36"/>
      <c r="Q109" s="36"/>
    </row>
    <row r="110" spans="1:17" hidden="1">
      <c r="A110" s="36"/>
      <c r="B110" s="36"/>
      <c r="C110" s="36"/>
      <c r="D110" s="36"/>
      <c r="E110" s="36"/>
      <c r="F110" s="36"/>
      <c r="G110" s="36"/>
      <c r="H110" s="36"/>
      <c r="I110" s="36"/>
      <c r="J110" s="36"/>
      <c r="K110" s="36"/>
      <c r="L110" s="36"/>
      <c r="M110" s="36"/>
      <c r="N110" s="36"/>
      <c r="O110" s="36"/>
      <c r="P110" s="36"/>
      <c r="Q110" s="36"/>
    </row>
    <row r="111" spans="1:17" hidden="1">
      <c r="A111" s="36"/>
      <c r="B111" s="36"/>
      <c r="C111" s="36"/>
      <c r="D111" s="36"/>
      <c r="E111" s="36"/>
      <c r="F111" s="36"/>
      <c r="G111" s="36"/>
      <c r="H111" s="36"/>
      <c r="I111" s="36"/>
      <c r="J111" s="36"/>
      <c r="K111" s="36"/>
      <c r="L111" s="36"/>
      <c r="M111" s="36"/>
      <c r="N111" s="36"/>
      <c r="O111" s="36"/>
      <c r="P111" s="36"/>
      <c r="Q111" s="36"/>
    </row>
    <row r="112" spans="1:17" hidden="1">
      <c r="A112" s="36"/>
      <c r="B112" s="36"/>
      <c r="C112" s="36"/>
      <c r="D112" s="36"/>
      <c r="E112" s="36"/>
      <c r="F112" s="36"/>
      <c r="G112" s="36"/>
      <c r="H112" s="36"/>
      <c r="I112" s="36"/>
      <c r="J112" s="36"/>
      <c r="K112" s="36"/>
      <c r="L112" s="36"/>
      <c r="M112" s="36"/>
      <c r="N112" s="36"/>
      <c r="O112" s="36"/>
      <c r="P112" s="36"/>
      <c r="Q112" s="36"/>
    </row>
    <row r="113" spans="1:17" hidden="1">
      <c r="A113" s="36"/>
      <c r="B113" s="36"/>
      <c r="C113" s="36"/>
      <c r="D113" s="36"/>
      <c r="E113" s="36"/>
      <c r="F113" s="36"/>
      <c r="G113" s="36"/>
      <c r="H113" s="36"/>
      <c r="I113" s="36"/>
      <c r="J113" s="36"/>
      <c r="K113" s="36"/>
      <c r="L113" s="36"/>
      <c r="M113" s="36"/>
      <c r="N113" s="36"/>
      <c r="O113" s="36"/>
      <c r="P113" s="36"/>
      <c r="Q113" s="36"/>
    </row>
    <row r="114" spans="1:17" hidden="1">
      <c r="A114" s="36"/>
      <c r="B114" s="36"/>
      <c r="C114" s="36"/>
      <c r="D114" s="36"/>
      <c r="E114" s="36"/>
      <c r="F114" s="36"/>
      <c r="G114" s="36"/>
      <c r="H114" s="36"/>
      <c r="I114" s="36"/>
      <c r="J114" s="36"/>
      <c r="K114" s="36"/>
      <c r="L114" s="36"/>
      <c r="M114" s="36"/>
      <c r="N114" s="36"/>
      <c r="O114" s="36"/>
      <c r="P114" s="36"/>
      <c r="Q114" s="36"/>
    </row>
    <row r="115" spans="1:17" hidden="1">
      <c r="A115" s="36"/>
      <c r="B115" s="36"/>
      <c r="C115" s="36"/>
      <c r="D115" s="36"/>
      <c r="E115" s="36"/>
      <c r="F115" s="36"/>
      <c r="G115" s="36"/>
      <c r="H115" s="36"/>
      <c r="I115" s="36"/>
      <c r="J115" s="36"/>
      <c r="K115" s="36"/>
      <c r="L115" s="36"/>
      <c r="M115" s="36"/>
      <c r="N115" s="36"/>
      <c r="O115" s="36"/>
      <c r="P115" s="36"/>
      <c r="Q115" s="36"/>
    </row>
    <row r="116" spans="1:17" hidden="1">
      <c r="A116" s="36"/>
      <c r="B116" s="36"/>
      <c r="C116" s="36"/>
      <c r="D116" s="36"/>
      <c r="E116" s="36"/>
      <c r="F116" s="36"/>
      <c r="G116" s="36"/>
      <c r="H116" s="36"/>
      <c r="I116" s="36"/>
      <c r="J116" s="36"/>
      <c r="K116" s="36"/>
      <c r="L116" s="36"/>
      <c r="M116" s="36"/>
      <c r="N116" s="36"/>
      <c r="O116" s="36"/>
      <c r="P116" s="36"/>
      <c r="Q116" s="36"/>
    </row>
    <row r="117" spans="1:17" hidden="1">
      <c r="A117" s="36"/>
      <c r="B117" s="36"/>
      <c r="C117" s="36"/>
      <c r="D117" s="36"/>
      <c r="E117" s="36"/>
      <c r="F117" s="36"/>
      <c r="G117" s="36"/>
      <c r="H117" s="36"/>
      <c r="I117" s="36"/>
      <c r="J117" s="36"/>
      <c r="K117" s="36"/>
      <c r="L117" s="36"/>
      <c r="M117" s="36"/>
      <c r="N117" s="36"/>
      <c r="O117" s="36"/>
      <c r="P117" s="36"/>
      <c r="Q117" s="36"/>
    </row>
    <row r="118" spans="1:17" hidden="1">
      <c r="A118" s="36"/>
      <c r="B118" s="36"/>
      <c r="C118" s="36"/>
      <c r="D118" s="36"/>
      <c r="E118" s="36"/>
      <c r="F118" s="36"/>
      <c r="G118" s="36"/>
      <c r="H118" s="36"/>
      <c r="I118" s="36"/>
      <c r="J118" s="36"/>
      <c r="K118" s="36"/>
      <c r="L118" s="36"/>
      <c r="M118" s="36"/>
      <c r="N118" s="36"/>
      <c r="O118" s="36"/>
      <c r="P118" s="36"/>
      <c r="Q118" s="36"/>
    </row>
    <row r="119" spans="1:17" hidden="1">
      <c r="A119" s="36"/>
      <c r="B119" s="36"/>
      <c r="C119" s="36"/>
      <c r="D119" s="36"/>
      <c r="E119" s="36"/>
      <c r="F119" s="36"/>
      <c r="G119" s="36"/>
      <c r="H119" s="36"/>
      <c r="I119" s="36"/>
      <c r="J119" s="36"/>
      <c r="K119" s="36"/>
      <c r="L119" s="36"/>
      <c r="M119" s="36"/>
      <c r="N119" s="36"/>
      <c r="O119" s="36"/>
      <c r="P119" s="36"/>
      <c r="Q119" s="36"/>
    </row>
    <row r="120" spans="1:17" hidden="1">
      <c r="A120" s="36"/>
      <c r="B120" s="36"/>
      <c r="C120" s="36"/>
      <c r="D120" s="36"/>
      <c r="E120" s="36"/>
      <c r="F120" s="36"/>
      <c r="G120" s="36"/>
      <c r="H120" s="36"/>
      <c r="I120" s="36"/>
      <c r="J120" s="36"/>
      <c r="K120" s="36"/>
      <c r="L120" s="36"/>
      <c r="M120" s="36"/>
      <c r="N120" s="36"/>
      <c r="O120" s="36"/>
      <c r="P120" s="36"/>
      <c r="Q120" s="36"/>
    </row>
    <row r="121" spans="1:17" hidden="1">
      <c r="A121" s="36"/>
      <c r="B121" s="36"/>
      <c r="C121" s="36"/>
      <c r="D121" s="36"/>
      <c r="E121" s="36"/>
      <c r="F121" s="36"/>
      <c r="G121" s="36"/>
      <c r="H121" s="36"/>
      <c r="I121" s="36"/>
      <c r="J121" s="36"/>
      <c r="K121" s="36"/>
      <c r="L121" s="36"/>
      <c r="M121" s="36"/>
      <c r="N121" s="36"/>
      <c r="O121" s="36"/>
      <c r="P121" s="36"/>
      <c r="Q121" s="36"/>
    </row>
    <row r="122" spans="1:17" hidden="1">
      <c r="A122" s="36"/>
      <c r="B122" s="36"/>
      <c r="C122" s="36"/>
      <c r="D122" s="36"/>
      <c r="E122" s="36"/>
      <c r="F122" s="36"/>
      <c r="G122" s="36"/>
      <c r="H122" s="36"/>
      <c r="I122" s="36"/>
      <c r="J122" s="36"/>
      <c r="K122" s="36"/>
      <c r="L122" s="36"/>
      <c r="M122" s="36"/>
      <c r="N122" s="36"/>
      <c r="O122" s="36"/>
      <c r="P122" s="36"/>
      <c r="Q122" s="36"/>
    </row>
    <row r="123" spans="1:17" hidden="1">
      <c r="A123" s="36"/>
      <c r="B123" s="36"/>
      <c r="C123" s="36"/>
      <c r="D123" s="36"/>
      <c r="E123" s="36"/>
      <c r="F123" s="36"/>
      <c r="G123" s="36"/>
      <c r="H123" s="36"/>
      <c r="I123" s="36"/>
      <c r="J123" s="36"/>
      <c r="K123" s="36"/>
      <c r="L123" s="36"/>
      <c r="M123" s="36"/>
      <c r="N123" s="36"/>
      <c r="O123" s="36"/>
      <c r="P123" s="36"/>
      <c r="Q123" s="36"/>
    </row>
    <row r="124" spans="1:17" hidden="1">
      <c r="A124" s="36"/>
      <c r="B124" s="36"/>
      <c r="C124" s="36"/>
      <c r="D124" s="36"/>
      <c r="E124" s="36"/>
      <c r="F124" s="36"/>
      <c r="G124" s="36"/>
      <c r="H124" s="36"/>
      <c r="I124" s="36"/>
      <c r="J124" s="36"/>
      <c r="K124" s="36"/>
      <c r="L124" s="36"/>
      <c r="M124" s="36"/>
      <c r="N124" s="36"/>
      <c r="O124" s="36"/>
      <c r="P124" s="36"/>
      <c r="Q124" s="36"/>
    </row>
    <row r="125" spans="1:17" hidden="1">
      <c r="A125" s="36"/>
      <c r="B125" s="36"/>
      <c r="C125" s="36"/>
      <c r="D125" s="36"/>
      <c r="E125" s="36"/>
      <c r="F125" s="36"/>
      <c r="G125" s="36"/>
      <c r="H125" s="36"/>
      <c r="I125" s="36"/>
      <c r="J125" s="36"/>
      <c r="K125" s="36"/>
      <c r="L125" s="36"/>
      <c r="M125" s="36"/>
      <c r="N125" s="36"/>
      <c r="O125" s="36"/>
      <c r="P125" s="36"/>
      <c r="Q125" s="36"/>
    </row>
    <row r="126" spans="1:17" hidden="1">
      <c r="A126" s="36"/>
      <c r="B126" s="36"/>
      <c r="C126" s="36"/>
      <c r="D126" s="36"/>
      <c r="E126" s="36"/>
      <c r="F126" s="36"/>
      <c r="G126" s="36"/>
      <c r="H126" s="36"/>
      <c r="I126" s="36"/>
      <c r="J126" s="36"/>
      <c r="K126" s="36"/>
      <c r="L126" s="36"/>
      <c r="M126" s="36"/>
      <c r="N126" s="36"/>
      <c r="O126" s="36"/>
      <c r="P126" s="36"/>
      <c r="Q126" s="36"/>
    </row>
    <row r="127" spans="1:17" hidden="1">
      <c r="A127" s="36"/>
      <c r="B127" s="36"/>
      <c r="C127" s="36"/>
      <c r="D127" s="36"/>
      <c r="E127" s="36"/>
      <c r="F127" s="36"/>
      <c r="G127" s="36"/>
      <c r="H127" s="36"/>
      <c r="I127" s="36"/>
      <c r="J127" s="36"/>
      <c r="K127" s="36"/>
      <c r="L127" s="36"/>
      <c r="M127" s="36"/>
      <c r="N127" s="36"/>
      <c r="O127" s="36"/>
      <c r="P127" s="36"/>
      <c r="Q127" s="36"/>
    </row>
    <row r="128" spans="1:17" hidden="1">
      <c r="A128" s="36"/>
      <c r="B128" s="36"/>
      <c r="C128" s="36"/>
      <c r="D128" s="36"/>
      <c r="E128" s="36"/>
      <c r="F128" s="36"/>
      <c r="G128" s="36"/>
      <c r="H128" s="36"/>
      <c r="I128" s="36"/>
      <c r="J128" s="36"/>
      <c r="K128" s="36"/>
      <c r="L128" s="36"/>
      <c r="M128" s="36"/>
      <c r="N128" s="36"/>
      <c r="O128" s="36"/>
      <c r="P128" s="36"/>
      <c r="Q128" s="36"/>
    </row>
    <row r="129" spans="1:17" hidden="1">
      <c r="A129" s="36"/>
      <c r="B129" s="36"/>
      <c r="C129" s="36"/>
      <c r="D129" s="36"/>
      <c r="E129" s="36"/>
      <c r="F129" s="36"/>
      <c r="G129" s="36"/>
      <c r="H129" s="36"/>
      <c r="I129" s="36"/>
      <c r="J129" s="36"/>
      <c r="K129" s="36"/>
      <c r="L129" s="36"/>
      <c r="M129" s="36"/>
      <c r="N129" s="36"/>
      <c r="O129" s="36"/>
      <c r="P129" s="36"/>
      <c r="Q129" s="36"/>
    </row>
    <row r="130" spans="1:17" hidden="1">
      <c r="A130" s="36"/>
      <c r="B130" s="36"/>
      <c r="C130" s="36"/>
      <c r="D130" s="36"/>
      <c r="E130" s="36"/>
      <c r="F130" s="36"/>
      <c r="G130" s="36"/>
      <c r="H130" s="36"/>
      <c r="I130" s="36"/>
      <c r="J130" s="36"/>
      <c r="K130" s="36"/>
      <c r="L130" s="36"/>
      <c r="M130" s="36"/>
      <c r="N130" s="36"/>
      <c r="O130" s="36"/>
      <c r="P130" s="36"/>
      <c r="Q130" s="36"/>
    </row>
    <row r="131" spans="1:17" hidden="1">
      <c r="A131" s="36"/>
      <c r="B131" s="36"/>
      <c r="C131" s="36"/>
      <c r="D131" s="36"/>
      <c r="E131" s="36"/>
      <c r="F131" s="36"/>
      <c r="G131" s="36"/>
      <c r="H131" s="36"/>
      <c r="I131" s="36"/>
      <c r="J131" s="36"/>
      <c r="K131" s="36"/>
      <c r="L131" s="36"/>
      <c r="M131" s="36"/>
      <c r="N131" s="36"/>
      <c r="O131" s="36"/>
      <c r="P131" s="36"/>
      <c r="Q131" s="36"/>
    </row>
    <row r="132" spans="1:17" hidden="1">
      <c r="A132" s="36"/>
      <c r="B132" s="36"/>
      <c r="C132" s="36"/>
      <c r="D132" s="36"/>
      <c r="E132" s="36"/>
      <c r="F132" s="36"/>
      <c r="G132" s="36"/>
      <c r="H132" s="36"/>
      <c r="I132" s="36"/>
      <c r="J132" s="36"/>
      <c r="K132" s="36"/>
      <c r="L132" s="36"/>
      <c r="M132" s="36"/>
      <c r="N132" s="36"/>
      <c r="O132" s="36"/>
      <c r="P132" s="36"/>
      <c r="Q132" s="36"/>
    </row>
    <row r="133" spans="1:17" hidden="1">
      <c r="A133" s="36"/>
      <c r="B133" s="36"/>
      <c r="C133" s="36"/>
      <c r="D133" s="36"/>
      <c r="E133" s="36"/>
      <c r="F133" s="36"/>
      <c r="G133" s="36"/>
      <c r="H133" s="36"/>
      <c r="I133" s="36"/>
      <c r="J133" s="36"/>
      <c r="K133" s="36"/>
      <c r="L133" s="36"/>
      <c r="M133" s="36"/>
      <c r="N133" s="36"/>
      <c r="O133" s="36"/>
      <c r="P133" s="36"/>
      <c r="Q133" s="36"/>
    </row>
    <row r="134" spans="1:17" hidden="1">
      <c r="A134" s="36"/>
      <c r="B134" s="36"/>
      <c r="C134" s="36"/>
      <c r="D134" s="36"/>
      <c r="E134" s="36"/>
      <c r="F134" s="36"/>
      <c r="G134" s="36"/>
      <c r="H134" s="36"/>
      <c r="I134" s="36"/>
      <c r="J134" s="36"/>
      <c r="K134" s="36"/>
      <c r="L134" s="36"/>
      <c r="M134" s="36"/>
      <c r="N134" s="36"/>
      <c r="O134" s="36"/>
      <c r="P134" s="36"/>
      <c r="Q134" s="36"/>
    </row>
    <row r="135" spans="1:17" hidden="1">
      <c r="A135" s="36"/>
      <c r="B135" s="36"/>
      <c r="C135" s="36"/>
      <c r="D135" s="36"/>
      <c r="E135" s="36"/>
      <c r="F135" s="36"/>
      <c r="G135" s="36"/>
      <c r="H135" s="36"/>
      <c r="I135" s="36"/>
      <c r="J135" s="36"/>
      <c r="K135" s="36"/>
      <c r="L135" s="36"/>
      <c r="M135" s="36"/>
      <c r="N135" s="36"/>
      <c r="O135" s="36"/>
      <c r="P135" s="36"/>
      <c r="Q135" s="36"/>
    </row>
    <row r="136" spans="1:17" hidden="1">
      <c r="A136" s="36"/>
      <c r="B136" s="36"/>
      <c r="C136" s="36"/>
      <c r="D136" s="36"/>
      <c r="E136" s="36"/>
      <c r="F136" s="36"/>
      <c r="G136" s="36"/>
      <c r="H136" s="36"/>
      <c r="I136" s="36"/>
      <c r="J136" s="36"/>
      <c r="K136" s="36"/>
      <c r="L136" s="36"/>
      <c r="M136" s="36"/>
      <c r="N136" s="36"/>
      <c r="O136" s="36"/>
      <c r="P136" s="36"/>
      <c r="Q136" s="36"/>
    </row>
    <row r="137" spans="1:17" hidden="1">
      <c r="A137" s="36"/>
      <c r="B137" s="36"/>
      <c r="C137" s="36"/>
      <c r="D137" s="36"/>
      <c r="E137" s="36"/>
      <c r="F137" s="36"/>
      <c r="G137" s="36"/>
      <c r="H137" s="36"/>
      <c r="I137" s="36"/>
      <c r="J137" s="36"/>
      <c r="K137" s="36"/>
      <c r="L137" s="36"/>
      <c r="M137" s="36"/>
      <c r="N137" s="36"/>
      <c r="O137" s="36"/>
      <c r="P137" s="36"/>
      <c r="Q137" s="36"/>
    </row>
    <row r="138" spans="1:17" hidden="1">
      <c r="A138" s="36"/>
      <c r="B138" s="36"/>
      <c r="C138" s="36"/>
      <c r="D138" s="36"/>
      <c r="E138" s="36"/>
      <c r="F138" s="36"/>
      <c r="G138" s="36"/>
      <c r="H138" s="36"/>
      <c r="I138" s="36"/>
      <c r="J138" s="36"/>
      <c r="K138" s="36"/>
      <c r="L138" s="36"/>
      <c r="M138" s="36"/>
      <c r="N138" s="36"/>
      <c r="O138" s="36"/>
      <c r="P138" s="36"/>
      <c r="Q138" s="36"/>
    </row>
    <row r="139" spans="1:17" hidden="1">
      <c r="A139" s="36"/>
      <c r="B139" s="36"/>
      <c r="C139" s="36"/>
      <c r="D139" s="36"/>
      <c r="E139" s="36"/>
      <c r="F139" s="36"/>
      <c r="G139" s="36"/>
      <c r="H139" s="36"/>
      <c r="I139" s="36"/>
      <c r="J139" s="36"/>
      <c r="K139" s="36"/>
      <c r="L139" s="36"/>
      <c r="M139" s="36"/>
      <c r="N139" s="36"/>
      <c r="O139" s="36"/>
      <c r="P139" s="36"/>
      <c r="Q139" s="36"/>
    </row>
    <row r="140" spans="1:17" hidden="1">
      <c r="A140" s="36"/>
      <c r="B140" s="36"/>
      <c r="C140" s="36"/>
      <c r="D140" s="36"/>
      <c r="E140" s="36"/>
      <c r="F140" s="36"/>
      <c r="G140" s="36"/>
      <c r="H140" s="36"/>
      <c r="I140" s="36"/>
      <c r="J140" s="36"/>
      <c r="K140" s="36"/>
      <c r="L140" s="36"/>
      <c r="M140" s="36"/>
      <c r="N140" s="36"/>
      <c r="O140" s="36"/>
      <c r="P140" s="36"/>
      <c r="Q140" s="36"/>
    </row>
    <row r="141" spans="1:17" hidden="1">
      <c r="A141" s="36"/>
      <c r="B141" s="36"/>
      <c r="C141" s="36"/>
      <c r="D141" s="36"/>
      <c r="E141" s="36"/>
      <c r="F141" s="36"/>
      <c r="G141" s="36"/>
      <c r="H141" s="36"/>
      <c r="I141" s="36"/>
      <c r="J141" s="36"/>
      <c r="K141" s="36"/>
      <c r="L141" s="36"/>
      <c r="M141" s="36"/>
      <c r="N141" s="36"/>
      <c r="O141" s="36"/>
      <c r="P141" s="36"/>
      <c r="Q141" s="36"/>
    </row>
    <row r="142" spans="1:17" hidden="1">
      <c r="A142" s="36"/>
      <c r="B142" s="36"/>
      <c r="C142" s="36"/>
      <c r="D142" s="36"/>
      <c r="E142" s="36"/>
      <c r="F142" s="36"/>
      <c r="G142" s="36"/>
      <c r="H142" s="36"/>
      <c r="I142" s="36"/>
      <c r="J142" s="36"/>
      <c r="K142" s="36"/>
      <c r="L142" s="36"/>
      <c r="M142" s="36"/>
      <c r="N142" s="36"/>
      <c r="O142" s="36"/>
      <c r="P142" s="36"/>
      <c r="Q142" s="36"/>
    </row>
    <row r="143" spans="1:17" hidden="1">
      <c r="A143" s="36"/>
      <c r="B143" s="36"/>
      <c r="C143" s="36"/>
      <c r="D143" s="36"/>
      <c r="E143" s="36"/>
      <c r="F143" s="36"/>
      <c r="G143" s="36"/>
      <c r="H143" s="36"/>
      <c r="I143" s="36"/>
      <c r="J143" s="36"/>
      <c r="K143" s="36"/>
      <c r="L143" s="36"/>
      <c r="M143" s="36"/>
      <c r="N143" s="36"/>
      <c r="O143" s="36"/>
      <c r="P143" s="36"/>
      <c r="Q143" s="36"/>
    </row>
    <row r="144" spans="1:17" hidden="1">
      <c r="A144" s="36"/>
      <c r="B144" s="36"/>
      <c r="C144" s="36"/>
      <c r="D144" s="36"/>
      <c r="E144" s="36"/>
      <c r="F144" s="36"/>
      <c r="G144" s="36"/>
      <c r="H144" s="36"/>
      <c r="I144" s="36"/>
      <c r="J144" s="36"/>
      <c r="K144" s="36"/>
      <c r="L144" s="36"/>
      <c r="M144" s="36"/>
      <c r="N144" s="36"/>
      <c r="O144" s="36"/>
      <c r="P144" s="36"/>
      <c r="Q144" s="36"/>
    </row>
    <row r="145" spans="1:17" hidden="1">
      <c r="A145" s="36"/>
      <c r="B145" s="36"/>
      <c r="C145" s="36"/>
      <c r="D145" s="36"/>
      <c r="E145" s="36"/>
      <c r="F145" s="36"/>
      <c r="G145" s="36"/>
      <c r="H145" s="36"/>
      <c r="I145" s="36"/>
      <c r="J145" s="36"/>
      <c r="K145" s="36"/>
      <c r="L145" s="36"/>
      <c r="M145" s="36"/>
      <c r="N145" s="36"/>
      <c r="O145" s="36"/>
      <c r="P145" s="36"/>
      <c r="Q145" s="36"/>
    </row>
    <row r="146" spans="1:17" hidden="1">
      <c r="A146" s="36"/>
      <c r="B146" s="36"/>
      <c r="C146" s="36"/>
      <c r="D146" s="36"/>
      <c r="E146" s="36"/>
      <c r="F146" s="36"/>
      <c r="G146" s="36"/>
      <c r="H146" s="36"/>
      <c r="I146" s="36"/>
      <c r="J146" s="36"/>
      <c r="K146" s="36"/>
      <c r="L146" s="36"/>
      <c r="M146" s="36"/>
      <c r="N146" s="36"/>
      <c r="O146" s="36"/>
      <c r="P146" s="36"/>
      <c r="Q146" s="36"/>
    </row>
    <row r="147" spans="1:17" hidden="1">
      <c r="A147" s="36"/>
      <c r="B147" s="36"/>
      <c r="C147" s="36"/>
      <c r="D147" s="36"/>
      <c r="E147" s="36"/>
      <c r="F147" s="36"/>
      <c r="G147" s="36"/>
      <c r="H147" s="36"/>
      <c r="I147" s="36"/>
      <c r="J147" s="36"/>
      <c r="K147" s="36"/>
      <c r="L147" s="36"/>
      <c r="M147" s="36"/>
      <c r="N147" s="36"/>
      <c r="O147" s="36"/>
      <c r="P147" s="36"/>
      <c r="Q147" s="36"/>
    </row>
    <row r="148" spans="1:17" hidden="1">
      <c r="A148" s="36"/>
      <c r="B148" s="36"/>
      <c r="C148" s="36"/>
      <c r="D148" s="36"/>
      <c r="E148" s="36"/>
      <c r="F148" s="36"/>
      <c r="G148" s="36"/>
      <c r="H148" s="36"/>
      <c r="I148" s="36"/>
      <c r="J148" s="36"/>
      <c r="K148" s="36"/>
      <c r="L148" s="36"/>
      <c r="M148" s="36"/>
      <c r="N148" s="36"/>
      <c r="O148" s="36"/>
      <c r="P148" s="36"/>
      <c r="Q148" s="36"/>
    </row>
    <row r="149" spans="1:17" hidden="1">
      <c r="A149" s="36"/>
      <c r="B149" s="36"/>
      <c r="C149" s="36"/>
      <c r="D149" s="36"/>
      <c r="E149" s="36"/>
      <c r="F149" s="36"/>
      <c r="G149" s="36"/>
      <c r="H149" s="36"/>
      <c r="I149" s="36"/>
      <c r="J149" s="36"/>
      <c r="K149" s="36"/>
      <c r="L149" s="36"/>
      <c r="M149" s="36"/>
      <c r="N149" s="36"/>
      <c r="O149" s="36"/>
      <c r="P149" s="36"/>
      <c r="Q149" s="36"/>
    </row>
    <row r="150" spans="1:17" hidden="1">
      <c r="A150" s="36"/>
      <c r="B150" s="36"/>
      <c r="C150" s="36"/>
      <c r="D150" s="36"/>
      <c r="E150" s="36"/>
      <c r="F150" s="36"/>
      <c r="G150" s="36"/>
      <c r="H150" s="36"/>
      <c r="I150" s="36"/>
      <c r="J150" s="36"/>
      <c r="K150" s="36"/>
      <c r="L150" s="36"/>
      <c r="M150" s="36"/>
      <c r="N150" s="36"/>
      <c r="O150" s="36"/>
      <c r="P150" s="36"/>
      <c r="Q150" s="36"/>
    </row>
    <row r="151" spans="1:17" hidden="1">
      <c r="A151" s="36"/>
      <c r="B151" s="36"/>
      <c r="C151" s="36"/>
      <c r="D151" s="36"/>
      <c r="E151" s="36"/>
      <c r="F151" s="36"/>
      <c r="G151" s="36"/>
      <c r="H151" s="36"/>
      <c r="I151" s="36"/>
      <c r="J151" s="36"/>
      <c r="K151" s="36"/>
      <c r="L151" s="36"/>
      <c r="M151" s="36"/>
      <c r="N151" s="36"/>
      <c r="O151" s="36"/>
      <c r="P151" s="36"/>
      <c r="Q151" s="36"/>
    </row>
    <row r="152" spans="1:17" hidden="1">
      <c r="A152" s="36"/>
      <c r="B152" s="36"/>
      <c r="C152" s="36"/>
      <c r="D152" s="36"/>
      <c r="E152" s="36"/>
      <c r="F152" s="36"/>
      <c r="G152" s="36"/>
      <c r="H152" s="36"/>
      <c r="I152" s="36"/>
      <c r="J152" s="36"/>
      <c r="K152" s="36"/>
      <c r="L152" s="36"/>
      <c r="M152" s="36"/>
      <c r="N152" s="36"/>
      <c r="O152" s="36"/>
      <c r="P152" s="36"/>
      <c r="Q152" s="36"/>
    </row>
    <row r="153" spans="1:17" hidden="1">
      <c r="A153" s="36"/>
      <c r="B153" s="36"/>
      <c r="C153" s="36"/>
      <c r="D153" s="36"/>
      <c r="E153" s="36"/>
      <c r="F153" s="36"/>
      <c r="G153" s="36"/>
      <c r="H153" s="36"/>
      <c r="I153" s="36"/>
      <c r="J153" s="36"/>
      <c r="K153" s="36"/>
      <c r="L153" s="36"/>
      <c r="M153" s="36"/>
      <c r="N153" s="36"/>
      <c r="O153" s="36"/>
      <c r="P153" s="36"/>
      <c r="Q153" s="36"/>
    </row>
    <row r="154" spans="1:17" hidden="1">
      <c r="A154" s="36"/>
      <c r="B154" s="36"/>
      <c r="C154" s="36"/>
      <c r="D154" s="36"/>
      <c r="E154" s="36"/>
      <c r="F154" s="36"/>
      <c r="G154" s="36"/>
      <c r="H154" s="36"/>
      <c r="I154" s="36"/>
      <c r="J154" s="36"/>
      <c r="K154" s="36"/>
      <c r="L154" s="36"/>
      <c r="M154" s="36"/>
      <c r="N154" s="36"/>
      <c r="O154" s="36"/>
      <c r="P154" s="36"/>
      <c r="Q154" s="36"/>
    </row>
    <row r="155" spans="1:17" hidden="1">
      <c r="A155" s="36"/>
      <c r="B155" s="36"/>
      <c r="C155" s="36"/>
      <c r="D155" s="36"/>
      <c r="E155" s="36"/>
      <c r="F155" s="36"/>
      <c r="G155" s="36"/>
      <c r="H155" s="36"/>
      <c r="I155" s="36"/>
      <c r="J155" s="36"/>
      <c r="K155" s="36"/>
      <c r="L155" s="36"/>
      <c r="M155" s="36"/>
      <c r="N155" s="36"/>
      <c r="O155" s="36"/>
      <c r="P155" s="36"/>
      <c r="Q155" s="36"/>
    </row>
    <row r="156" spans="1:17" hidden="1">
      <c r="A156" s="36"/>
      <c r="B156" s="36"/>
      <c r="C156" s="36"/>
      <c r="D156" s="36"/>
      <c r="E156" s="36"/>
      <c r="F156" s="36"/>
      <c r="G156" s="36"/>
      <c r="H156" s="36"/>
      <c r="I156" s="36"/>
      <c r="J156" s="36"/>
      <c r="K156" s="36"/>
      <c r="L156" s="36"/>
      <c r="M156" s="36"/>
      <c r="N156" s="36"/>
      <c r="O156" s="36"/>
      <c r="P156" s="36"/>
      <c r="Q156" s="36"/>
    </row>
    <row r="157" spans="1:17" hidden="1">
      <c r="A157" s="36"/>
      <c r="B157" s="36"/>
      <c r="C157" s="36"/>
      <c r="D157" s="36"/>
      <c r="E157" s="36"/>
      <c r="F157" s="36"/>
      <c r="G157" s="36"/>
      <c r="H157" s="36"/>
      <c r="I157" s="36"/>
      <c r="J157" s="36"/>
      <c r="K157" s="36"/>
      <c r="L157" s="36"/>
      <c r="M157" s="36"/>
      <c r="N157" s="36"/>
      <c r="O157" s="36"/>
      <c r="P157" s="36"/>
      <c r="Q157" s="36"/>
    </row>
    <row r="158" spans="1:17" hidden="1">
      <c r="A158" s="36"/>
      <c r="B158" s="36"/>
      <c r="C158" s="36"/>
      <c r="D158" s="36"/>
      <c r="E158" s="36"/>
      <c r="F158" s="36"/>
      <c r="G158" s="36"/>
      <c r="H158" s="36"/>
      <c r="I158" s="36"/>
      <c r="J158" s="36"/>
      <c r="K158" s="36"/>
      <c r="L158" s="36"/>
      <c r="M158" s="36"/>
      <c r="N158" s="36"/>
      <c r="O158" s="36"/>
      <c r="P158" s="36"/>
      <c r="Q158" s="36"/>
    </row>
    <row r="159" spans="1:17" hidden="1">
      <c r="A159" s="36"/>
      <c r="B159" s="36"/>
      <c r="C159" s="36"/>
      <c r="D159" s="36"/>
      <c r="E159" s="36"/>
      <c r="F159" s="36"/>
      <c r="G159" s="36"/>
      <c r="H159" s="36"/>
      <c r="I159" s="36"/>
      <c r="J159" s="36"/>
      <c r="K159" s="36"/>
      <c r="L159" s="36"/>
      <c r="M159" s="36"/>
      <c r="N159" s="36"/>
      <c r="O159" s="36"/>
      <c r="P159" s="36"/>
      <c r="Q159" s="36"/>
    </row>
    <row r="160" spans="1:17" hidden="1">
      <c r="A160" s="36"/>
      <c r="B160" s="36"/>
      <c r="C160" s="36"/>
      <c r="D160" s="36"/>
      <c r="E160" s="36"/>
      <c r="F160" s="36"/>
      <c r="G160" s="36"/>
      <c r="H160" s="36"/>
      <c r="I160" s="36"/>
      <c r="J160" s="36"/>
      <c r="K160" s="36"/>
      <c r="L160" s="36"/>
      <c r="M160" s="36"/>
      <c r="N160" s="36"/>
      <c r="O160" s="36"/>
      <c r="P160" s="36"/>
      <c r="Q160" s="36"/>
    </row>
    <row r="161" spans="1:17" hidden="1">
      <c r="A161" s="36"/>
      <c r="B161" s="36"/>
      <c r="C161" s="36"/>
      <c r="D161" s="36"/>
      <c r="E161" s="36"/>
      <c r="F161" s="36"/>
      <c r="G161" s="36"/>
      <c r="H161" s="36"/>
      <c r="I161" s="36"/>
      <c r="J161" s="36"/>
      <c r="K161" s="36"/>
      <c r="L161" s="36"/>
      <c r="M161" s="36"/>
      <c r="N161" s="36"/>
      <c r="O161" s="36"/>
      <c r="P161" s="36"/>
      <c r="Q161" s="36"/>
    </row>
    <row r="162" spans="1:17" hidden="1">
      <c r="A162" s="36"/>
      <c r="B162" s="36"/>
      <c r="C162" s="36"/>
      <c r="D162" s="36"/>
      <c r="E162" s="36"/>
      <c r="F162" s="36"/>
      <c r="G162" s="36"/>
      <c r="H162" s="36"/>
      <c r="I162" s="36"/>
      <c r="J162" s="36"/>
      <c r="K162" s="36"/>
      <c r="L162" s="36"/>
      <c r="M162" s="36"/>
      <c r="N162" s="36"/>
      <c r="O162" s="36"/>
      <c r="P162" s="36"/>
      <c r="Q162" s="36"/>
    </row>
    <row r="163" spans="1:17" hidden="1">
      <c r="A163" s="36"/>
      <c r="B163" s="36"/>
      <c r="C163" s="36"/>
      <c r="D163" s="36"/>
      <c r="E163" s="36"/>
      <c r="F163" s="36"/>
      <c r="G163" s="36"/>
      <c r="H163" s="36"/>
      <c r="I163" s="36"/>
      <c r="J163" s="36"/>
      <c r="K163" s="36"/>
      <c r="L163" s="36"/>
      <c r="M163" s="36"/>
      <c r="N163" s="36"/>
      <c r="O163" s="36"/>
      <c r="P163" s="36"/>
      <c r="Q163" s="36"/>
    </row>
    <row r="164" spans="1:17" hidden="1">
      <c r="A164" s="36"/>
      <c r="B164" s="36"/>
      <c r="C164" s="36"/>
      <c r="D164" s="36"/>
      <c r="E164" s="36"/>
      <c r="F164" s="36"/>
      <c r="G164" s="36"/>
      <c r="H164" s="36"/>
      <c r="I164" s="36"/>
      <c r="J164" s="36"/>
      <c r="K164" s="36"/>
      <c r="L164" s="36"/>
      <c r="M164" s="36"/>
      <c r="N164" s="36"/>
      <c r="O164" s="36"/>
      <c r="P164" s="36"/>
      <c r="Q164" s="36"/>
    </row>
    <row r="165" spans="1:17" hidden="1">
      <c r="A165" s="36"/>
      <c r="B165" s="36"/>
      <c r="C165" s="36"/>
      <c r="D165" s="36"/>
      <c r="E165" s="36"/>
      <c r="F165" s="36"/>
      <c r="G165" s="36"/>
      <c r="H165" s="36"/>
      <c r="I165" s="36"/>
      <c r="J165" s="36"/>
      <c r="K165" s="36"/>
      <c r="L165" s="36"/>
      <c r="M165" s="36"/>
      <c r="N165" s="36"/>
      <c r="O165" s="36"/>
      <c r="P165" s="36"/>
      <c r="Q165" s="36"/>
    </row>
    <row r="166" spans="1:17" hidden="1">
      <c r="A166" s="36"/>
      <c r="B166" s="36"/>
      <c r="C166" s="36"/>
      <c r="D166" s="36"/>
      <c r="E166" s="36"/>
      <c r="F166" s="36"/>
      <c r="G166" s="36"/>
      <c r="H166" s="36"/>
      <c r="I166" s="36"/>
      <c r="J166" s="36"/>
      <c r="K166" s="36"/>
      <c r="L166" s="36"/>
      <c r="M166" s="36"/>
      <c r="N166" s="36"/>
      <c r="O166" s="36"/>
      <c r="P166" s="36"/>
      <c r="Q166" s="36"/>
    </row>
    <row r="167" spans="1:17" hidden="1">
      <c r="A167" s="36"/>
      <c r="B167" s="36"/>
      <c r="C167" s="36"/>
      <c r="D167" s="36"/>
      <c r="E167" s="36"/>
      <c r="F167" s="36"/>
      <c r="G167" s="36"/>
      <c r="H167" s="36"/>
      <c r="I167" s="36"/>
      <c r="J167" s="36"/>
      <c r="K167" s="36"/>
      <c r="L167" s="36"/>
      <c r="M167" s="36"/>
      <c r="N167" s="36"/>
      <c r="O167" s="36"/>
      <c r="P167" s="36"/>
      <c r="Q167" s="36"/>
    </row>
    <row r="168" spans="1:17" hidden="1">
      <c r="A168" s="36"/>
      <c r="B168" s="36"/>
      <c r="C168" s="36"/>
      <c r="D168" s="36"/>
      <c r="E168" s="36"/>
      <c r="F168" s="36"/>
      <c r="G168" s="36"/>
      <c r="H168" s="36"/>
      <c r="I168" s="36"/>
      <c r="J168" s="36"/>
      <c r="K168" s="36"/>
      <c r="L168" s="36"/>
      <c r="M168" s="36"/>
      <c r="N168" s="36"/>
      <c r="O168" s="36"/>
      <c r="P168" s="36"/>
      <c r="Q168" s="36"/>
    </row>
    <row r="169" spans="1:17" hidden="1">
      <c r="A169" s="36"/>
      <c r="B169" s="36"/>
      <c r="C169" s="36"/>
      <c r="D169" s="36"/>
      <c r="E169" s="36"/>
      <c r="F169" s="36"/>
      <c r="G169" s="36"/>
      <c r="H169" s="36"/>
      <c r="I169" s="36"/>
      <c r="J169" s="36"/>
      <c r="K169" s="36"/>
      <c r="L169" s="36"/>
      <c r="M169" s="36"/>
      <c r="N169" s="36"/>
      <c r="O169" s="36"/>
      <c r="P169" s="36"/>
      <c r="Q169" s="36"/>
    </row>
    <row r="170" spans="1:17" hidden="1">
      <c r="A170" s="36"/>
      <c r="B170" s="36"/>
      <c r="C170" s="36"/>
      <c r="D170" s="36"/>
      <c r="E170" s="36"/>
      <c r="F170" s="36"/>
      <c r="G170" s="36"/>
      <c r="H170" s="36"/>
      <c r="I170" s="36"/>
      <c r="J170" s="36"/>
      <c r="K170" s="36"/>
      <c r="L170" s="36"/>
      <c r="M170" s="36"/>
      <c r="N170" s="36"/>
      <c r="O170" s="36"/>
      <c r="P170" s="36"/>
      <c r="Q170" s="36"/>
    </row>
    <row r="171" spans="1:17" hidden="1">
      <c r="A171" s="36"/>
      <c r="B171" s="36"/>
      <c r="C171" s="36"/>
      <c r="D171" s="36"/>
      <c r="E171" s="36"/>
      <c r="F171" s="36"/>
      <c r="G171" s="36"/>
      <c r="H171" s="36"/>
      <c r="I171" s="36"/>
      <c r="J171" s="36"/>
      <c r="K171" s="36"/>
      <c r="L171" s="36"/>
      <c r="M171" s="36"/>
      <c r="N171" s="36"/>
      <c r="O171" s="36"/>
      <c r="P171" s="36"/>
      <c r="Q171" s="36"/>
    </row>
    <row r="172" spans="1:17" hidden="1">
      <c r="A172" s="36"/>
      <c r="B172" s="36"/>
      <c r="C172" s="36"/>
      <c r="D172" s="36"/>
      <c r="E172" s="36"/>
      <c r="F172" s="36"/>
      <c r="G172" s="36"/>
      <c r="H172" s="36"/>
      <c r="I172" s="36"/>
      <c r="J172" s="36"/>
      <c r="K172" s="36"/>
      <c r="L172" s="36"/>
      <c r="M172" s="36"/>
      <c r="N172" s="36"/>
      <c r="O172" s="36"/>
      <c r="P172" s="36"/>
      <c r="Q172" s="36"/>
    </row>
    <row r="173" spans="1:17" hidden="1">
      <c r="A173" s="36"/>
      <c r="B173" s="36"/>
      <c r="C173" s="36"/>
      <c r="D173" s="36"/>
      <c r="E173" s="36"/>
      <c r="F173" s="36"/>
      <c r="G173" s="36"/>
      <c r="H173" s="36"/>
      <c r="I173" s="36"/>
      <c r="J173" s="36"/>
      <c r="K173" s="36"/>
      <c r="L173" s="36"/>
      <c r="M173" s="36"/>
      <c r="N173" s="36"/>
      <c r="O173" s="36"/>
      <c r="P173" s="36"/>
      <c r="Q173" s="36"/>
    </row>
    <row r="174" spans="1:17" hidden="1">
      <c r="A174" s="36"/>
      <c r="B174" s="36"/>
      <c r="C174" s="36"/>
      <c r="D174" s="36"/>
      <c r="E174" s="36"/>
      <c r="F174" s="36"/>
      <c r="G174" s="36"/>
      <c r="H174" s="36"/>
      <c r="I174" s="36"/>
      <c r="J174" s="36"/>
      <c r="K174" s="36"/>
      <c r="L174" s="36"/>
      <c r="M174" s="36"/>
      <c r="N174" s="36"/>
      <c r="O174" s="36"/>
      <c r="P174" s="36"/>
      <c r="Q174" s="36"/>
    </row>
    <row r="175" spans="1:17" hidden="1">
      <c r="A175" s="36"/>
      <c r="B175" s="36"/>
      <c r="C175" s="36"/>
      <c r="D175" s="36"/>
      <c r="E175" s="36"/>
      <c r="F175" s="36"/>
      <c r="G175" s="36"/>
      <c r="H175" s="36"/>
      <c r="I175" s="36"/>
      <c r="J175" s="36"/>
      <c r="K175" s="36"/>
      <c r="L175" s="36"/>
      <c r="M175" s="36"/>
      <c r="N175" s="36"/>
      <c r="O175" s="36"/>
      <c r="P175" s="36"/>
      <c r="Q175" s="36"/>
    </row>
    <row r="176" spans="1:17" hidden="1">
      <c r="A176" s="36"/>
      <c r="B176" s="36"/>
      <c r="C176" s="36"/>
      <c r="D176" s="36"/>
      <c r="E176" s="36"/>
      <c r="F176" s="36"/>
      <c r="G176" s="36"/>
      <c r="H176" s="36"/>
      <c r="I176" s="36"/>
      <c r="J176" s="36"/>
      <c r="K176" s="36"/>
      <c r="L176" s="36"/>
      <c r="M176" s="36"/>
      <c r="N176" s="36"/>
      <c r="O176" s="36"/>
      <c r="P176" s="36"/>
      <c r="Q176" s="36"/>
    </row>
    <row r="177" spans="1:17" hidden="1">
      <c r="A177" s="36"/>
      <c r="B177" s="36"/>
      <c r="C177" s="36"/>
      <c r="D177" s="36"/>
      <c r="E177" s="36"/>
      <c r="F177" s="36"/>
      <c r="G177" s="36"/>
      <c r="H177" s="36"/>
      <c r="I177" s="36"/>
      <c r="J177" s="36"/>
      <c r="K177" s="36"/>
      <c r="L177" s="36"/>
      <c r="M177" s="36"/>
      <c r="N177" s="36"/>
      <c r="O177" s="36"/>
      <c r="P177" s="36"/>
      <c r="Q177" s="36"/>
    </row>
    <row r="178" spans="1:17" hidden="1">
      <c r="A178" s="36"/>
      <c r="B178" s="36"/>
      <c r="C178" s="36"/>
      <c r="D178" s="36"/>
      <c r="E178" s="36"/>
      <c r="F178" s="36"/>
      <c r="G178" s="36"/>
      <c r="H178" s="36"/>
      <c r="I178" s="36"/>
      <c r="J178" s="36"/>
      <c r="K178" s="36"/>
      <c r="L178" s="36"/>
      <c r="M178" s="36"/>
      <c r="N178" s="36"/>
      <c r="O178" s="36"/>
      <c r="P178" s="36"/>
      <c r="Q178" s="36"/>
    </row>
    <row r="179" spans="1:17" hidden="1">
      <c r="A179" s="36"/>
      <c r="B179" s="36"/>
      <c r="C179" s="36"/>
      <c r="D179" s="36"/>
      <c r="E179" s="36"/>
      <c r="F179" s="36"/>
      <c r="G179" s="36"/>
      <c r="H179" s="36"/>
      <c r="I179" s="36"/>
      <c r="J179" s="36"/>
      <c r="K179" s="36"/>
      <c r="L179" s="36"/>
      <c r="M179" s="36"/>
      <c r="N179" s="36"/>
      <c r="O179" s="36"/>
      <c r="P179" s="36"/>
      <c r="Q179" s="36"/>
    </row>
    <row r="180" spans="1:17" hidden="1">
      <c r="A180" s="36"/>
      <c r="B180" s="36"/>
      <c r="C180" s="36"/>
      <c r="D180" s="36"/>
      <c r="E180" s="36"/>
      <c r="F180" s="36"/>
      <c r="G180" s="36"/>
      <c r="H180" s="36"/>
      <c r="I180" s="36"/>
      <c r="J180" s="36"/>
      <c r="K180" s="36"/>
      <c r="L180" s="36"/>
      <c r="M180" s="36"/>
      <c r="N180" s="36"/>
      <c r="O180" s="36"/>
      <c r="P180" s="36"/>
      <c r="Q180" s="36"/>
    </row>
    <row r="181" spans="1:17" hidden="1">
      <c r="A181" s="36"/>
      <c r="B181" s="36"/>
      <c r="C181" s="36"/>
      <c r="D181" s="36"/>
      <c r="E181" s="36"/>
      <c r="F181" s="36"/>
      <c r="G181" s="36"/>
      <c r="H181" s="36"/>
      <c r="I181" s="36"/>
      <c r="J181" s="36"/>
      <c r="K181" s="36"/>
      <c r="L181" s="36"/>
      <c r="M181" s="36"/>
      <c r="N181" s="36"/>
      <c r="O181" s="36"/>
      <c r="P181" s="36"/>
      <c r="Q181" s="36"/>
    </row>
    <row r="182" spans="1:17" hidden="1">
      <c r="A182" s="36"/>
      <c r="B182" s="36"/>
      <c r="C182" s="36"/>
      <c r="D182" s="36"/>
      <c r="E182" s="36"/>
      <c r="F182" s="36"/>
      <c r="G182" s="36"/>
      <c r="H182" s="36"/>
      <c r="I182" s="36"/>
      <c r="J182" s="36"/>
      <c r="K182" s="36"/>
      <c r="L182" s="36"/>
      <c r="M182" s="36"/>
      <c r="N182" s="36"/>
      <c r="O182" s="36"/>
      <c r="P182" s="36"/>
      <c r="Q182" s="36"/>
    </row>
    <row r="183" spans="1:17" hidden="1">
      <c r="A183" s="36"/>
      <c r="B183" s="36"/>
      <c r="C183" s="36"/>
      <c r="D183" s="36"/>
      <c r="E183" s="36"/>
      <c r="F183" s="36"/>
      <c r="G183" s="36"/>
      <c r="H183" s="36"/>
      <c r="I183" s="36"/>
      <c r="J183" s="36"/>
      <c r="K183" s="36"/>
      <c r="L183" s="36"/>
      <c r="M183" s="36"/>
      <c r="N183" s="36"/>
      <c r="O183" s="36"/>
      <c r="P183" s="36"/>
      <c r="Q183" s="36"/>
    </row>
    <row r="184" spans="1:17" hidden="1">
      <c r="A184" s="36"/>
      <c r="B184" s="36"/>
      <c r="C184" s="36"/>
      <c r="D184" s="36"/>
      <c r="E184" s="36"/>
      <c r="F184" s="36"/>
      <c r="G184" s="36"/>
      <c r="H184" s="36"/>
      <c r="I184" s="36"/>
      <c r="J184" s="36"/>
      <c r="K184" s="36"/>
      <c r="L184" s="36"/>
      <c r="M184" s="36"/>
      <c r="N184" s="36"/>
      <c r="O184" s="36"/>
      <c r="P184" s="36"/>
      <c r="Q184" s="36"/>
    </row>
    <row r="185" spans="1:17" hidden="1">
      <c r="A185" s="36"/>
      <c r="B185" s="36"/>
      <c r="C185" s="36"/>
      <c r="D185" s="36"/>
      <c r="E185" s="36"/>
      <c r="F185" s="36"/>
      <c r="G185" s="36"/>
      <c r="H185" s="36"/>
      <c r="I185" s="36"/>
      <c r="J185" s="36"/>
      <c r="K185" s="36"/>
      <c r="L185" s="36"/>
      <c r="M185" s="36"/>
      <c r="N185" s="36"/>
      <c r="O185" s="36"/>
      <c r="P185" s="36"/>
      <c r="Q185" s="36"/>
    </row>
    <row r="186" spans="1:17" hidden="1">
      <c r="A186" s="36"/>
      <c r="B186" s="36"/>
      <c r="C186" s="36"/>
      <c r="D186" s="36"/>
      <c r="E186" s="36"/>
      <c r="F186" s="36"/>
      <c r="G186" s="36"/>
      <c r="H186" s="36"/>
      <c r="I186" s="36"/>
      <c r="J186" s="36"/>
      <c r="K186" s="36"/>
      <c r="L186" s="36"/>
      <c r="M186" s="36"/>
      <c r="N186" s="36"/>
      <c r="O186" s="36"/>
      <c r="P186" s="36"/>
      <c r="Q186" s="36"/>
    </row>
    <row r="187" spans="1:17" hidden="1">
      <c r="A187" s="36"/>
      <c r="B187" s="36"/>
      <c r="C187" s="36"/>
      <c r="D187" s="36"/>
      <c r="E187" s="36"/>
      <c r="F187" s="36"/>
      <c r="G187" s="36"/>
      <c r="H187" s="36"/>
      <c r="I187" s="36"/>
      <c r="J187" s="36"/>
      <c r="K187" s="36"/>
      <c r="L187" s="36"/>
      <c r="M187" s="36"/>
      <c r="N187" s="36"/>
      <c r="O187" s="36"/>
      <c r="P187" s="36"/>
      <c r="Q187" s="36"/>
    </row>
    <row r="188" spans="1:17" hidden="1">
      <c r="A188" s="36"/>
      <c r="B188" s="36"/>
      <c r="C188" s="36"/>
      <c r="D188" s="36"/>
      <c r="E188" s="36"/>
      <c r="F188" s="36"/>
      <c r="G188" s="36"/>
      <c r="H188" s="36"/>
      <c r="I188" s="36"/>
      <c r="J188" s="36"/>
      <c r="K188" s="36"/>
      <c r="L188" s="36"/>
      <c r="M188" s="36"/>
      <c r="N188" s="36"/>
      <c r="O188" s="36"/>
      <c r="P188" s="36"/>
      <c r="Q188" s="36"/>
    </row>
    <row r="189" spans="1:17" hidden="1">
      <c r="A189" s="36"/>
      <c r="B189" s="36"/>
      <c r="C189" s="36"/>
      <c r="D189" s="36"/>
      <c r="E189" s="36"/>
      <c r="F189" s="36"/>
      <c r="G189" s="36"/>
      <c r="H189" s="36"/>
      <c r="I189" s="36"/>
      <c r="J189" s="36"/>
      <c r="K189" s="36"/>
      <c r="L189" s="36"/>
      <c r="M189" s="36"/>
      <c r="N189" s="36"/>
      <c r="O189" s="36"/>
      <c r="P189" s="36"/>
      <c r="Q189" s="36"/>
    </row>
    <row r="190" spans="1:17" hidden="1">
      <c r="A190" s="36"/>
      <c r="B190" s="36"/>
      <c r="C190" s="36"/>
      <c r="D190" s="36"/>
      <c r="E190" s="36"/>
      <c r="F190" s="36"/>
      <c r="G190" s="36"/>
      <c r="H190" s="36"/>
      <c r="I190" s="36"/>
      <c r="J190" s="36"/>
      <c r="K190" s="36"/>
      <c r="L190" s="36"/>
      <c r="M190" s="36"/>
      <c r="N190" s="36"/>
      <c r="O190" s="36"/>
      <c r="P190" s="36"/>
      <c r="Q190" s="36"/>
    </row>
    <row r="191" spans="1:17" hidden="1">
      <c r="A191" s="36"/>
      <c r="B191" s="36"/>
      <c r="C191" s="36"/>
      <c r="D191" s="36"/>
      <c r="E191" s="36"/>
      <c r="F191" s="36"/>
      <c r="G191" s="36"/>
      <c r="H191" s="36"/>
      <c r="I191" s="36"/>
      <c r="J191" s="36"/>
      <c r="K191" s="36"/>
      <c r="L191" s="36"/>
      <c r="M191" s="36"/>
      <c r="N191" s="36"/>
      <c r="O191" s="36"/>
      <c r="P191" s="36"/>
      <c r="Q191" s="36"/>
    </row>
    <row r="192" spans="1:17" hidden="1">
      <c r="A192" s="36"/>
      <c r="B192" s="36"/>
      <c r="C192" s="36"/>
      <c r="D192" s="36"/>
      <c r="E192" s="36"/>
      <c r="F192" s="36"/>
      <c r="G192" s="36"/>
      <c r="H192" s="36"/>
      <c r="I192" s="36"/>
      <c r="J192" s="36"/>
      <c r="K192" s="36"/>
      <c r="L192" s="36"/>
      <c r="M192" s="36"/>
      <c r="N192" s="36"/>
      <c r="O192" s="36"/>
      <c r="P192" s="36"/>
      <c r="Q192" s="36"/>
    </row>
    <row r="193" spans="1:17" hidden="1">
      <c r="A193" s="36"/>
      <c r="B193" s="36"/>
      <c r="C193" s="36"/>
      <c r="D193" s="36"/>
      <c r="E193" s="36"/>
      <c r="F193" s="36"/>
      <c r="G193" s="36"/>
      <c r="H193" s="36"/>
      <c r="I193" s="36"/>
      <c r="J193" s="36"/>
      <c r="K193" s="36"/>
      <c r="L193" s="36"/>
      <c r="M193" s="36"/>
      <c r="N193" s="36"/>
      <c r="O193" s="36"/>
      <c r="P193" s="36"/>
      <c r="Q193" s="36"/>
    </row>
    <row r="194" spans="1:17" hidden="1">
      <c r="A194" s="36"/>
      <c r="B194" s="36"/>
      <c r="C194" s="36"/>
      <c r="D194" s="36"/>
      <c r="E194" s="36"/>
      <c r="F194" s="36"/>
      <c r="G194" s="36"/>
      <c r="H194" s="36"/>
      <c r="I194" s="36"/>
      <c r="J194" s="36"/>
      <c r="K194" s="36"/>
      <c r="L194" s="36"/>
      <c r="M194" s="36"/>
      <c r="N194" s="36"/>
      <c r="O194" s="36"/>
      <c r="P194" s="36"/>
      <c r="Q194" s="36"/>
    </row>
    <row r="195" spans="1:17" hidden="1">
      <c r="A195" s="36"/>
      <c r="B195" s="36"/>
      <c r="C195" s="36"/>
      <c r="D195" s="36"/>
      <c r="E195" s="36"/>
      <c r="F195" s="36"/>
      <c r="G195" s="36"/>
      <c r="H195" s="36"/>
      <c r="I195" s="36"/>
      <c r="J195" s="36"/>
      <c r="K195" s="36"/>
      <c r="L195" s="36"/>
      <c r="M195" s="36"/>
      <c r="N195" s="36"/>
      <c r="O195" s="36"/>
      <c r="P195" s="36"/>
      <c r="Q195" s="36"/>
    </row>
    <row r="196" spans="1:17" hidden="1">
      <c r="A196" s="36"/>
      <c r="B196" s="36"/>
      <c r="C196" s="36"/>
      <c r="D196" s="36"/>
      <c r="E196" s="36"/>
      <c r="F196" s="36"/>
      <c r="G196" s="36"/>
      <c r="H196" s="36"/>
      <c r="I196" s="36"/>
      <c r="J196" s="36"/>
      <c r="K196" s="36"/>
      <c r="L196" s="36"/>
      <c r="M196" s="36"/>
      <c r="N196" s="36"/>
      <c r="O196" s="36"/>
      <c r="P196" s="36"/>
      <c r="Q196" s="36"/>
    </row>
    <row r="197" spans="1:17" hidden="1">
      <c r="A197" s="36"/>
      <c r="B197" s="36"/>
      <c r="C197" s="36"/>
      <c r="D197" s="36"/>
      <c r="E197" s="36"/>
      <c r="F197" s="36"/>
      <c r="G197" s="36"/>
      <c r="H197" s="36"/>
      <c r="I197" s="36"/>
      <c r="J197" s="36"/>
      <c r="K197" s="36"/>
      <c r="L197" s="36"/>
      <c r="M197" s="36"/>
      <c r="N197" s="36"/>
      <c r="O197" s="36"/>
      <c r="P197" s="36"/>
      <c r="Q197" s="36"/>
    </row>
    <row r="198" spans="1:17" hidden="1">
      <c r="A198" s="36"/>
      <c r="B198" s="36"/>
      <c r="C198" s="36"/>
      <c r="D198" s="36"/>
      <c r="E198" s="36"/>
      <c r="F198" s="36"/>
      <c r="G198" s="36"/>
      <c r="H198" s="36"/>
      <c r="I198" s="36"/>
      <c r="J198" s="36"/>
      <c r="K198" s="36"/>
      <c r="L198" s="36"/>
      <c r="M198" s="36"/>
      <c r="N198" s="36"/>
      <c r="O198" s="36"/>
      <c r="P198" s="36"/>
      <c r="Q198" s="36"/>
    </row>
    <row r="199" spans="1:17" hidden="1">
      <c r="A199" s="36"/>
      <c r="B199" s="36"/>
      <c r="C199" s="36"/>
      <c r="D199" s="36"/>
      <c r="E199" s="36"/>
      <c r="F199" s="36"/>
      <c r="G199" s="36"/>
      <c r="H199" s="36"/>
      <c r="I199" s="36"/>
      <c r="J199" s="36"/>
      <c r="K199" s="36"/>
      <c r="L199" s="36"/>
      <c r="M199" s="36"/>
      <c r="N199" s="36"/>
      <c r="O199" s="36"/>
      <c r="P199" s="36"/>
      <c r="Q199" s="36"/>
    </row>
    <row r="200" spans="1:17" hidden="1">
      <c r="A200" s="36"/>
      <c r="B200" s="36"/>
      <c r="C200" s="36"/>
      <c r="D200" s="36"/>
      <c r="E200" s="36"/>
      <c r="F200" s="36"/>
      <c r="G200" s="36"/>
      <c r="H200" s="36"/>
      <c r="I200" s="36"/>
      <c r="J200" s="36"/>
      <c r="K200" s="36"/>
      <c r="L200" s="36"/>
      <c r="M200" s="36"/>
      <c r="N200" s="36"/>
      <c r="O200" s="36"/>
      <c r="P200" s="36"/>
      <c r="Q200" s="36"/>
    </row>
    <row r="201" spans="1:17" hidden="1">
      <c r="A201" s="36"/>
      <c r="B201" s="36"/>
      <c r="C201" s="36"/>
      <c r="D201" s="36"/>
      <c r="E201" s="36"/>
      <c r="F201" s="36"/>
      <c r="G201" s="36"/>
      <c r="H201" s="36"/>
      <c r="I201" s="36"/>
      <c r="J201" s="36"/>
      <c r="K201" s="36"/>
      <c r="L201" s="36"/>
      <c r="M201" s="36"/>
      <c r="N201" s="36"/>
      <c r="O201" s="36"/>
      <c r="P201" s="36"/>
      <c r="Q201" s="36"/>
    </row>
    <row r="202" spans="1:17" hidden="1">
      <c r="A202" s="36"/>
      <c r="B202" s="36"/>
      <c r="C202" s="36"/>
      <c r="D202" s="36"/>
      <c r="E202" s="36"/>
      <c r="F202" s="36"/>
      <c r="G202" s="36"/>
      <c r="H202" s="36"/>
      <c r="I202" s="36"/>
      <c r="J202" s="36"/>
      <c r="K202" s="36"/>
      <c r="L202" s="36"/>
      <c r="M202" s="36"/>
      <c r="N202" s="36"/>
      <c r="O202" s="36"/>
      <c r="P202" s="36"/>
      <c r="Q202" s="36"/>
    </row>
    <row r="203" spans="1:17" hidden="1">
      <c r="A203" s="36"/>
      <c r="B203" s="36"/>
      <c r="C203" s="36"/>
      <c r="D203" s="36"/>
      <c r="E203" s="36"/>
      <c r="F203" s="36"/>
      <c r="G203" s="36"/>
      <c r="H203" s="36"/>
      <c r="I203" s="36"/>
      <c r="J203" s="36"/>
      <c r="K203" s="36"/>
      <c r="L203" s="36"/>
      <c r="M203" s="36"/>
      <c r="N203" s="36"/>
      <c r="O203" s="36"/>
      <c r="P203" s="36"/>
      <c r="Q203" s="36"/>
    </row>
    <row r="204" spans="1:17" hidden="1">
      <c r="A204" s="36"/>
      <c r="B204" s="36"/>
      <c r="C204" s="36"/>
      <c r="D204" s="36"/>
      <c r="E204" s="36"/>
      <c r="F204" s="36"/>
      <c r="G204" s="36"/>
      <c r="H204" s="36"/>
      <c r="I204" s="36"/>
      <c r="J204" s="36"/>
      <c r="K204" s="36"/>
      <c r="L204" s="36"/>
      <c r="M204" s="36"/>
      <c r="N204" s="36"/>
      <c r="O204" s="36"/>
      <c r="P204" s="36"/>
      <c r="Q204" s="36"/>
    </row>
    <row r="205" spans="1:17" hidden="1">
      <c r="A205" s="36"/>
      <c r="B205" s="36"/>
      <c r="C205" s="36"/>
      <c r="D205" s="36"/>
      <c r="E205" s="36"/>
      <c r="F205" s="36"/>
      <c r="G205" s="36"/>
      <c r="H205" s="36"/>
      <c r="I205" s="36"/>
      <c r="J205" s="36"/>
      <c r="K205" s="36"/>
      <c r="L205" s="36"/>
      <c r="M205" s="36"/>
      <c r="N205" s="36"/>
      <c r="O205" s="36"/>
      <c r="P205" s="36"/>
      <c r="Q205" s="36"/>
    </row>
  </sheetData>
  <sheetProtection algorithmName="SHA-512" hashValue="sQS0iKiWn3Jn0ZsJTqXTQP/sdRAw96rziXZL4b9IusWGyE0SffQIT5PfyPGPgiLCp7Ptt+KTZAEamtoAx48MHQ==" saltValue="5dRmuifw4CW4HzNukXpERA==" spinCount="100000" sheet="1" objects="1" scenarios="1"/>
  <mergeCells count="27">
    <mergeCell ref="A54:B54"/>
    <mergeCell ref="A55:B55"/>
    <mergeCell ref="A56:B56"/>
    <mergeCell ref="A24:F24"/>
    <mergeCell ref="A25:B25"/>
    <mergeCell ref="A26:B26"/>
    <mergeCell ref="A27:B27"/>
    <mergeCell ref="A28:B28"/>
    <mergeCell ref="A29:B29"/>
    <mergeCell ref="A30:B30"/>
    <mergeCell ref="A34:F34"/>
    <mergeCell ref="A35:B35"/>
    <mergeCell ref="A36:B36"/>
    <mergeCell ref="A37:B37"/>
    <mergeCell ref="A38:B38"/>
    <mergeCell ref="A52:B52"/>
    <mergeCell ref="A51:B51"/>
    <mergeCell ref="A53:B53"/>
    <mergeCell ref="A44:B44"/>
    <mergeCell ref="A45:B45"/>
    <mergeCell ref="A46:B46"/>
    <mergeCell ref="A47:B47"/>
    <mergeCell ref="A3:F3"/>
    <mergeCell ref="A1:F1"/>
    <mergeCell ref="A42:F42"/>
    <mergeCell ref="A4:C4"/>
    <mergeCell ref="A43:B43"/>
  </mergeCells>
  <phoneticPr fontId="2" type="noConversion"/>
  <conditionalFormatting sqref="F31">
    <cfRule type="cellIs" dxfId="3" priority="4" operator="equal">
      <formula>66000</formula>
    </cfRule>
  </conditionalFormatting>
  <conditionalFormatting sqref="F39">
    <cfRule type="cellIs" dxfId="2" priority="3" operator="equal">
      <formula>222000</formula>
    </cfRule>
  </conditionalFormatting>
  <conditionalFormatting sqref="F49">
    <cfRule type="cellIs" dxfId="1" priority="2" operator="equal">
      <formula>431000</formula>
    </cfRule>
  </conditionalFormatting>
  <conditionalFormatting sqref="F57">
    <cfRule type="cellIs" dxfId="0" priority="1" operator="equal">
      <formula>431000</formula>
    </cfRule>
  </conditionalFormatting>
  <dataValidations count="2">
    <dataValidation type="list" allowBlank="1" showInputMessage="1" showErrorMessage="1" sqref="H44:H58 H6:H23 H26:H33 H36:H41">
      <formula1>"sample"</formula1>
    </dataValidation>
    <dataValidation type="list" allowBlank="1" showInputMessage="1" showErrorMessage="1" sqref="A43:B47 B48 A51:B53 A55:B56 A27:B30 A25:B25 A35 A38:B38">
      <formula1>accounts</formula1>
    </dataValidation>
  </dataValidations>
  <pageMargins left="0.75" right="0.75" top="1.75" bottom="1" header="0.75" footer="0.5"/>
  <headerFooter alignWithMargins="0">
    <oddHeader>&amp;R&amp;"Myriad Web Pro,Bold"&amp;20I-17.03</oddHeader>
  </headerFooter>
  <ignoredErrors>
    <ignoredError sqref="C6" formula="1"/>
  </ignoredError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K1" sqref="K1"/>
    </sheetView>
  </sheetViews>
  <sheetFormatPr defaultRowHeight="12.75"/>
  <sheetData>
    <row r="1" spans="1:9">
      <c r="A1" s="55" t="s">
        <v>37</v>
      </c>
    </row>
    <row r="4" spans="1:9">
      <c r="B4" s="57" t="s">
        <v>45</v>
      </c>
    </row>
    <row r="5" spans="1:9">
      <c r="F5" s="62" t="s">
        <v>48</v>
      </c>
      <c r="G5" s="62"/>
      <c r="H5" s="62" t="s">
        <v>49</v>
      </c>
    </row>
    <row r="6" spans="1:9">
      <c r="D6" s="57" t="s">
        <v>46</v>
      </c>
      <c r="F6" s="60"/>
      <c r="H6" s="61"/>
    </row>
    <row r="7" spans="1:9">
      <c r="E7" s="57" t="s">
        <v>47</v>
      </c>
      <c r="G7" s="60"/>
      <c r="I7" s="61"/>
    </row>
    <row r="9" spans="1:9">
      <c r="B9" s="57" t="s">
        <v>50</v>
      </c>
    </row>
    <row r="11" spans="1:9">
      <c r="F11" s="62" t="s">
        <v>48</v>
      </c>
      <c r="G11" s="62"/>
      <c r="H11" s="62" t="s">
        <v>49</v>
      </c>
    </row>
    <row r="12" spans="1:9">
      <c r="D12" s="57" t="s">
        <v>46</v>
      </c>
      <c r="F12" s="60"/>
      <c r="H12" s="61"/>
    </row>
    <row r="13" spans="1:9">
      <c r="E13" s="57" t="s">
        <v>47</v>
      </c>
      <c r="G13" s="60"/>
      <c r="I13" s="61"/>
    </row>
    <row r="14" spans="1:9">
      <c r="E14" s="57" t="s">
        <v>47</v>
      </c>
      <c r="G14" s="60"/>
      <c r="I14" s="61"/>
    </row>
    <row r="15" spans="1:9">
      <c r="E15" s="57" t="s">
        <v>47</v>
      </c>
      <c r="G15" s="60"/>
      <c r="I15" s="61"/>
    </row>
    <row r="16" spans="1:9">
      <c r="E16" s="57" t="s">
        <v>47</v>
      </c>
      <c r="G16" s="60"/>
      <c r="I16" s="61"/>
    </row>
    <row r="18" spans="2:9">
      <c r="B18" s="57" t="s">
        <v>51</v>
      </c>
    </row>
    <row r="20" spans="2:9">
      <c r="F20" s="62" t="s">
        <v>48</v>
      </c>
      <c r="G20" s="62"/>
      <c r="H20" s="62" t="s">
        <v>49</v>
      </c>
    </row>
    <row r="21" spans="2:9">
      <c r="D21" s="57" t="s">
        <v>46</v>
      </c>
      <c r="F21" s="60"/>
      <c r="H21" s="61"/>
    </row>
    <row r="22" spans="2:9">
      <c r="E22" s="57" t="s">
        <v>47</v>
      </c>
      <c r="G22" s="60"/>
      <c r="I22" s="61"/>
    </row>
    <row r="25" spans="2:9">
      <c r="B25" s="57" t="s">
        <v>52</v>
      </c>
    </row>
    <row r="27" spans="2:9">
      <c r="F27" s="62" t="s">
        <v>48</v>
      </c>
      <c r="G27" s="62"/>
      <c r="H27" s="62" t="s">
        <v>49</v>
      </c>
    </row>
    <row r="28" spans="2:9">
      <c r="D28" s="57" t="s">
        <v>46</v>
      </c>
      <c r="F28" s="60"/>
      <c r="H28" s="61"/>
    </row>
    <row r="29" spans="2:9">
      <c r="E29" s="57" t="s">
        <v>47</v>
      </c>
      <c r="G29" s="60"/>
      <c r="I29" s="6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L22" sqref="L22"/>
    </sheetView>
  </sheetViews>
  <sheetFormatPr defaultRowHeight="12.75"/>
  <cols>
    <col min="1" max="1" width="11.7109375" customWidth="1"/>
    <col min="5" max="5" width="10" customWidth="1"/>
  </cols>
  <sheetData>
    <row r="1" spans="1:7">
      <c r="A1" s="55" t="s">
        <v>38</v>
      </c>
    </row>
    <row r="4" spans="1:7" ht="15.75">
      <c r="B4" s="69" t="s">
        <v>0</v>
      </c>
      <c r="C4" s="70"/>
      <c r="D4" s="70"/>
      <c r="E4" s="23" t="s">
        <v>1</v>
      </c>
      <c r="F4" s="23" t="s">
        <v>2</v>
      </c>
      <c r="G4" s="24" t="s">
        <v>3</v>
      </c>
    </row>
    <row r="5" spans="1:7">
      <c r="B5" s="38" t="s">
        <v>4</v>
      </c>
      <c r="C5" s="38"/>
      <c r="D5" s="53" t="s">
        <v>39</v>
      </c>
      <c r="E5" s="12"/>
      <c r="F5" s="17"/>
      <c r="G5" s="13" t="s">
        <v>2</v>
      </c>
    </row>
    <row r="6" spans="1:7">
      <c r="B6" s="27" t="s">
        <v>6</v>
      </c>
      <c r="C6" s="27"/>
      <c r="D6" s="54" t="s">
        <v>39</v>
      </c>
      <c r="E6" s="6"/>
      <c r="F6" s="6"/>
      <c r="G6" s="6" t="s">
        <v>2</v>
      </c>
    </row>
    <row r="7" spans="1:7">
      <c r="B7" s="39" t="s">
        <v>7</v>
      </c>
      <c r="C7" s="39"/>
      <c r="D7" s="53" t="s">
        <v>39</v>
      </c>
      <c r="E7" s="11"/>
      <c r="F7" s="11"/>
      <c r="G7" s="11"/>
    </row>
    <row r="8" spans="1:7">
      <c r="B8" s="25" t="s">
        <v>8</v>
      </c>
      <c r="C8" s="25"/>
      <c r="D8" s="54" t="s">
        <v>39</v>
      </c>
      <c r="E8" s="6"/>
      <c r="F8" s="6"/>
      <c r="G8" s="6" t="s">
        <v>2</v>
      </c>
    </row>
    <row r="9" spans="1:7">
      <c r="B9" s="39" t="s">
        <v>9</v>
      </c>
      <c r="C9" s="39"/>
      <c r="D9" s="53" t="s">
        <v>39</v>
      </c>
      <c r="E9" s="11"/>
      <c r="F9" s="11"/>
      <c r="G9" s="11"/>
    </row>
    <row r="10" spans="1:7">
      <c r="B10" s="25" t="s">
        <v>10</v>
      </c>
      <c r="C10" s="25"/>
      <c r="D10" s="25"/>
      <c r="E10" s="6" t="s">
        <v>2</v>
      </c>
      <c r="F10" s="54" t="s">
        <v>39</v>
      </c>
      <c r="G10" s="14"/>
    </row>
    <row r="11" spans="1:7">
      <c r="B11" s="39" t="s">
        <v>11</v>
      </c>
      <c r="C11" s="39"/>
      <c r="D11" s="53"/>
      <c r="E11" s="11"/>
      <c r="F11" s="53" t="s">
        <v>39</v>
      </c>
      <c r="G11" s="11"/>
    </row>
    <row r="12" spans="1:7">
      <c r="B12" s="25" t="s">
        <v>12</v>
      </c>
      <c r="C12" s="25"/>
      <c r="D12" s="25"/>
      <c r="E12" s="6" t="s">
        <v>2</v>
      </c>
      <c r="F12" s="54" t="s">
        <v>39</v>
      </c>
      <c r="G12" s="6"/>
    </row>
    <row r="13" spans="1:7">
      <c r="B13" s="39" t="s">
        <v>13</v>
      </c>
      <c r="C13" s="39"/>
      <c r="D13" s="39"/>
      <c r="E13" s="11"/>
      <c r="F13" s="53" t="s">
        <v>39</v>
      </c>
      <c r="G13" s="11"/>
    </row>
    <row r="14" spans="1:7">
      <c r="B14" s="27" t="s">
        <v>14</v>
      </c>
      <c r="C14" s="27"/>
      <c r="D14" s="27"/>
      <c r="E14" s="6" t="s">
        <v>2</v>
      </c>
      <c r="F14" s="54" t="s">
        <v>39</v>
      </c>
      <c r="G14" s="6"/>
    </row>
    <row r="15" spans="1:7">
      <c r="A15" s="58" t="s">
        <v>40</v>
      </c>
      <c r="B15" s="57" t="s">
        <v>60</v>
      </c>
    </row>
    <row r="16" spans="1:7">
      <c r="A16" s="58" t="s">
        <v>41</v>
      </c>
      <c r="B16" s="27" t="s">
        <v>60</v>
      </c>
      <c r="C16" s="27"/>
      <c r="D16" s="27"/>
      <c r="E16" s="6" t="s">
        <v>2</v>
      </c>
      <c r="F16" s="54" t="s">
        <v>39</v>
      </c>
      <c r="G16" s="6"/>
    </row>
    <row r="17" spans="1:7">
      <c r="A17" s="58" t="s">
        <v>42</v>
      </c>
      <c r="B17" s="57" t="s">
        <v>61</v>
      </c>
    </row>
    <row r="18" spans="1:7">
      <c r="A18" s="58" t="s">
        <v>43</v>
      </c>
      <c r="B18" s="27" t="s">
        <v>61</v>
      </c>
      <c r="C18" s="27"/>
      <c r="D18" s="27"/>
      <c r="E18" s="6" t="s">
        <v>2</v>
      </c>
      <c r="F18" s="54" t="s">
        <v>39</v>
      </c>
      <c r="G18" s="6"/>
    </row>
    <row r="20" spans="1:7">
      <c r="B20" s="55" t="s">
        <v>44</v>
      </c>
      <c r="E20" s="56"/>
      <c r="G20" s="56"/>
    </row>
  </sheetData>
  <mergeCells count="1">
    <mergeCell ref="B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A18" sqref="A18"/>
    </sheetView>
  </sheetViews>
  <sheetFormatPr defaultRowHeight="12.75"/>
  <cols>
    <col min="1" max="1" width="10.140625" bestFit="1" customWidth="1"/>
  </cols>
  <sheetData>
    <row r="1" spans="1:15">
      <c r="A1" s="55" t="s">
        <v>53</v>
      </c>
      <c r="B1" s="57" t="s">
        <v>57</v>
      </c>
    </row>
    <row r="4" spans="1:15">
      <c r="C4" s="84" t="s">
        <v>54</v>
      </c>
      <c r="D4" s="84"/>
      <c r="E4" s="84"/>
      <c r="F4" s="84"/>
      <c r="G4" s="62"/>
      <c r="H4" s="63"/>
      <c r="I4" s="84" t="s">
        <v>55</v>
      </c>
      <c r="J4" s="84"/>
      <c r="K4" s="84"/>
      <c r="L4" s="84"/>
    </row>
    <row r="5" spans="1:15">
      <c r="A5" s="65">
        <v>42369</v>
      </c>
      <c r="E5" s="59" t="s">
        <v>48</v>
      </c>
      <c r="F5" s="59"/>
      <c r="G5" s="59" t="s">
        <v>49</v>
      </c>
      <c r="L5" s="59" t="s">
        <v>48</v>
      </c>
      <c r="M5" s="59"/>
      <c r="N5" s="59" t="s">
        <v>49</v>
      </c>
    </row>
    <row r="6" spans="1:15">
      <c r="C6" s="57" t="s">
        <v>46</v>
      </c>
      <c r="E6" s="64"/>
      <c r="G6" s="61"/>
      <c r="J6" s="57" t="s">
        <v>46</v>
      </c>
      <c r="L6" s="64"/>
      <c r="N6" s="61"/>
    </row>
    <row r="7" spans="1:15">
      <c r="D7" s="57" t="s">
        <v>56</v>
      </c>
      <c r="F7" s="60"/>
      <c r="H7" s="61"/>
      <c r="K7" s="57" t="s">
        <v>56</v>
      </c>
      <c r="M7" s="60"/>
      <c r="O7" s="61"/>
    </row>
    <row r="9" spans="1:15">
      <c r="A9" s="65">
        <v>42370</v>
      </c>
      <c r="E9" s="59" t="s">
        <v>48</v>
      </c>
      <c r="F9" s="59"/>
      <c r="G9" s="59" t="s">
        <v>49</v>
      </c>
      <c r="L9" s="59" t="s">
        <v>48</v>
      </c>
      <c r="M9" s="59"/>
      <c r="N9" s="59" t="s">
        <v>49</v>
      </c>
    </row>
    <row r="10" spans="1:15">
      <c r="C10" s="57" t="s">
        <v>46</v>
      </c>
      <c r="E10" s="64"/>
      <c r="G10" s="61"/>
      <c r="J10" s="57" t="s">
        <v>46</v>
      </c>
      <c r="L10" s="64"/>
      <c r="N10" s="61"/>
    </row>
    <row r="11" spans="1:15">
      <c r="D11" s="57" t="s">
        <v>56</v>
      </c>
      <c r="F11" s="60"/>
      <c r="H11" s="61"/>
      <c r="K11" s="57" t="s">
        <v>56</v>
      </c>
      <c r="M11" s="60"/>
      <c r="O11" s="61"/>
    </row>
    <row r="12" spans="1:15">
      <c r="A12" s="65">
        <v>42552</v>
      </c>
    </row>
    <row r="13" spans="1:15">
      <c r="E13" s="59" t="s">
        <v>48</v>
      </c>
      <c r="F13" s="59"/>
      <c r="G13" s="59" t="s">
        <v>49</v>
      </c>
      <c r="L13" s="59" t="s">
        <v>48</v>
      </c>
      <c r="M13" s="59"/>
      <c r="N13" s="59" t="s">
        <v>49</v>
      </c>
    </row>
    <row r="14" spans="1:15">
      <c r="C14" s="57" t="s">
        <v>46</v>
      </c>
      <c r="E14" s="64"/>
      <c r="G14" s="61"/>
      <c r="J14" s="57" t="s">
        <v>46</v>
      </c>
      <c r="L14" s="64"/>
      <c r="N14" s="61"/>
    </row>
    <row r="15" spans="1:15">
      <c r="D15" s="57" t="s">
        <v>56</v>
      </c>
      <c r="F15" s="60"/>
      <c r="H15" s="61"/>
      <c r="K15" s="57" t="s">
        <v>56</v>
      </c>
      <c r="M15" s="60"/>
      <c r="O15" s="61"/>
    </row>
    <row r="17" spans="1:1">
      <c r="A17" s="58" t="s">
        <v>59</v>
      </c>
    </row>
    <row r="18" spans="1:1">
      <c r="A18" s="58" t="s">
        <v>58</v>
      </c>
    </row>
  </sheetData>
  <mergeCells count="2">
    <mergeCell ref="C4:F4"/>
    <mergeCell ref="I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R1</vt:lpstr>
      <vt:lpstr>R2</vt:lpstr>
      <vt:lpstr>R3</vt:lpstr>
      <vt:lpstr>R4</vt:lpstr>
      <vt:lpstr>accounts</vt:lpstr>
      <vt:lpstr>amounts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Larry Walther</dc:creator>
  <cp:keywords/>
  <dc:description/>
  <cp:lastModifiedBy>Hickey,Timothy J</cp:lastModifiedBy>
  <cp:revision/>
  <dcterms:created xsi:type="dcterms:W3CDTF">2007-01-29T16:43:50Z</dcterms:created>
  <dcterms:modified xsi:type="dcterms:W3CDTF">2017-07-05T19:30:54Z</dcterms:modified>
</cp:coreProperties>
</file>